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Инвестиции" sheetId="1" r:id="rId1"/>
  </sheets>
  <externalReferences>
    <externalReference r:id="rId4"/>
  </externalReferences>
  <definedNames>
    <definedName name="anscount" hidden="1">1</definedName>
    <definedName name="checkCell_List06">'Инвестиции'!$E$11:$T$107</definedName>
    <definedName name="et_List06_1">'Инвестиции'!$19:$21</definedName>
    <definedName name="et_List06_2">'Инвестиции'!$87:$89</definedName>
    <definedName name="et_List06_3">'Инвестиции'!$97:$101</definedName>
    <definedName name="et_List06_4">'Инвестиции'!$20:$20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sts_OPS">'[1]Показатели (факт)'!$G$32</definedName>
    <definedName name="List02_costs_PH">'[1]Показатели (факт)'!$G$34</definedName>
    <definedName name="List02_p1_minus_p3">'[1]Показатели (факт)'!$G$10,'[1]Показатели (факт)'!$G$14</definedName>
    <definedName name="List06_date_ip">'Инвестиции'!$H$12</definedName>
    <definedName name="List06_date_r_ip">'Инвестиции'!$H$16:$T$17</definedName>
    <definedName name="List06_flag_year">'Инвестиции'!$T$19:$T$55</definedName>
    <definedName name="List06_main_column">'Инвестиции'!$H$11:$H$107</definedName>
    <definedName name="List06_objective_of_IPR">'Инвестиции'!$H$13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1">'Инвестиции'!$C$19:$C$55</definedName>
    <definedName name="pDel_List06_2">'Инвестиции'!$D$87:$D$90</definedName>
    <definedName name="pDel_List06_3">'Инвестиции'!$D$97:$D$107</definedName>
    <definedName name="pDel_List06_4">'Инвестиции'!$D$19:$D$55</definedName>
    <definedName name="pIns_List06_1">'Инвестиции'!$F$55</definedName>
    <definedName name="pIns_List06_2">'Инвестиции'!$F$90</definedName>
    <definedName name="pIns_List06_3">'Инвестиции'!$F$107</definedName>
    <definedName name="PROT_22">P3_PROT_22,P4_PROT_22,P5_PROT_22</definedName>
    <definedName name="pVDel_List06_1">'Инвестиции'!$I$8:$T$8</definedName>
    <definedName name="pVIns_List06_1">'Инвестиции'!$T$9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Vet_List06_1">'Инвестиции'!$I:$I</definedName>
    <definedName name="year_list">'[1]TEHSHEET'!$D$2:$D$6</definedName>
    <definedName name="_xlnm.Print_Titles" localSheetId="0">'Инвестиции'!$9:$10</definedName>
    <definedName name="_xlnm.Print_Area" localSheetId="0">'Инвестиции'!$E$2:$S$106</definedName>
  </definedNames>
  <calcPr fullCalcOnLoad="1"/>
</workbook>
</file>

<file path=xl/sharedStrings.xml><?xml version="1.0" encoding="utf-8"?>
<sst xmlns="http://schemas.openxmlformats.org/spreadsheetml/2006/main" count="509" uniqueCount="127">
  <si>
    <t>Приложение 3 к приказу ФСТ России от 15 мая 2013 г. N 129, Форма 3.7</t>
  </si>
  <si>
    <t>Информация об инвестиционных программах и отчетах об их реализации *</t>
  </si>
  <si>
    <t>О</t>
  </si>
  <si>
    <t>№ п/п</t>
  </si>
  <si>
    <t>Наименование показателя</t>
  </si>
  <si>
    <t>Единица измерения</t>
  </si>
  <si>
    <t>Значение</t>
  </si>
  <si>
    <t>Добавить мероприятие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</si>
  <si>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</si>
  <si>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</si>
  <si>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</si>
  <si>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</si>
  <si>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</si>
  <si>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</si>
  <si>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</si>
  <si>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</si>
  <si>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</si>
  <si>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</si>
  <si>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</si>
  <si>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</si>
  <si>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</si>
  <si>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</si>
  <si>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Наименование инвестиционной программы (мероприятия)</t>
  </si>
  <si>
    <t>x</t>
  </si>
  <si>
    <t>Развитие систем водоотведения на территории  муниципального образования городской округ город Сургут на 2009-2018годы</t>
  </si>
  <si>
    <t>Резервный напорный коллектор Ду-700 от КНС-12 до ул. Университетской L=1800 м.п., проектирование, строительство</t>
  </si>
  <si>
    <t>Канализационный коллектор по ул. Кайдалова – пр. Комсомольскому (ул. 2 «В») Ду-500 мм, L=590 п.м</t>
  </si>
  <si>
    <t>Инженерные сети по ул. 1 «З». Самотечный канализационный коллектор по ул. 1 "З" от Нефтеюганского шоссе до ГКНС-2, Д-1200 мм, L-1664 м.п. (ПИР)</t>
  </si>
  <si>
    <t>Инженерные сети по ул. 1 «З».ГКНС-2, 1100 м.куб./час, строительство</t>
  </si>
  <si>
    <t>Проектирование и строительство сетей водоотведения внутри микрорайонов до границ земельных участков</t>
  </si>
  <si>
    <t>Канализационный коллектор по ул. 2 "В" (по  пр. Комсомольскому, от ул. Геологической до ул. Югорской), реновация (участок от КК-1 до КК-7, от КК-8 до КНС-12).</t>
  </si>
  <si>
    <t>Самотечный канализационный коллектор мкр. 15 по ул. 50 лет ВЛКСМ, КК-6 до КК-12 (Ду-1420 мм), реновация (участок от КК-4 до КК-9)</t>
  </si>
  <si>
    <t xml:space="preserve">Самотечный канализационный коллектор  Северной панели по ул. Маяковского (Ду-1420 мм), реновация (участок от КК-4 до КК-6 (сущ.). </t>
  </si>
  <si>
    <t>Самотечный канализационный коллектор по пр. Пролетарскому, ул. Геологической (Ду-1420мм, реновация (участок от КК-13 до КК-11)</t>
  </si>
  <si>
    <t>Дата утверждения инвестиционной программы</t>
  </si>
  <si>
    <t>02.07.2009</t>
  </si>
  <si>
    <t>Цель инвестиционной программы</t>
  </si>
  <si>
    <t>прочее</t>
  </si>
  <si>
    <t>Наименование органа исполнительной власти субъекта РФ, утвердившего программу</t>
  </si>
  <si>
    <t>-</t>
  </si>
  <si>
    <t>Наименование органа местного самоуправления, согласовавшего инвестиционную программу</t>
  </si>
  <si>
    <t>Дума города Сургута</t>
  </si>
  <si>
    <t>Срок начала реализации инвестиционной программы</t>
  </si>
  <si>
    <t>Срок окончания реализации инвестиционной программы</t>
  </si>
  <si>
    <t>31.12.2019</t>
  </si>
  <si>
    <t>31.12.2018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</si>
  <si>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</si>
  <si>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тыс руб</t>
  </si>
  <si>
    <t>8.0</t>
  </si>
  <si>
    <t>y</t>
  </si>
  <si>
    <t>Добавить источники</t>
  </si>
  <si>
    <t>8.1</t>
  </si>
  <si>
    <t>плата за подключение</t>
  </si>
  <si>
    <t>8.2</t>
  </si>
  <si>
    <t>инвестиционная надбавка к тарифу</t>
  </si>
  <si>
    <t>8.3</t>
  </si>
  <si>
    <t>8.4</t>
  </si>
  <si>
    <t>8.5</t>
  </si>
  <si>
    <t>8.6</t>
  </si>
  <si>
    <t>8.7</t>
  </si>
  <si>
    <t>8.8</t>
  </si>
  <si>
    <t>8.9</t>
  </si>
  <si>
    <t>8.10</t>
  </si>
  <si>
    <t>Добавить год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</si>
  <si>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</si>
  <si>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</si>
  <si>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</si>
  <si>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</si>
  <si>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</si>
  <si>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</si>
  <si>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</si>
  <si>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</si>
  <si>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</si>
  <si>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</si>
  <si>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</si>
  <si>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</si>
  <si>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</si>
  <si>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</si>
  <si>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</si>
  <si>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</si>
  <si>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</si>
  <si>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</si>
  <si>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</si>
  <si>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</si>
  <si>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%</t>
  </si>
  <si>
    <t>9.4.1</t>
  </si>
  <si>
    <t>9.4.2</t>
  </si>
  <si>
    <t>9.5</t>
  </si>
  <si>
    <t>Обеспеченность потребления товаров и услуг приборами учета</t>
  </si>
  <si>
    <t>9.5.1</t>
  </si>
  <si>
    <t>9.5.2</t>
  </si>
  <si>
    <t>9.6</t>
  </si>
  <si>
    <t>Численность населения, пользующегося услугами данной организации</t>
  </si>
  <si>
    <t>чел</t>
  </si>
  <si>
    <t>9.6.1</t>
  </si>
  <si>
    <t>9.6.2</t>
  </si>
  <si>
    <t>9.7</t>
  </si>
  <si>
    <t>Удельное водопотребление</t>
  </si>
  <si>
    <t>м3/чел</t>
  </si>
  <si>
    <t>9.7.1</t>
  </si>
  <si>
    <t>9.7.2</t>
  </si>
  <si>
    <t>9.8</t>
  </si>
  <si>
    <t>Расход электороэнергии на поставку 1 м3 холодной воды</t>
  </si>
  <si>
    <t>кВт.ч/м3</t>
  </si>
  <si>
    <t>9.8.1</t>
  </si>
  <si>
    <t>9.8.2</t>
  </si>
  <si>
    <t>9.9</t>
  </si>
  <si>
    <t>Количество аварий на 1 км сетей холодного водоснабжения</t>
  </si>
  <si>
    <t>ед</t>
  </si>
  <si>
    <t>9.9.1</t>
  </si>
  <si>
    <t>9.9.2</t>
  </si>
  <si>
    <t>9.10</t>
  </si>
  <si>
    <t>Производительность труда на 1 человека</t>
  </si>
  <si>
    <t>тыс руб/чел</t>
  </si>
  <si>
    <t>9.10.1</t>
  </si>
  <si>
    <t>9.10.2</t>
  </si>
  <si>
    <t>Добавить показатель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</si>
  <si>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</si>
  <si>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</si>
  <si>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</si>
  <si>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</si>
  <si>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</si>
  <si>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</si>
  <si>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</si>
  <si>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>10.1</t>
  </si>
  <si>
    <t>*</t>
  </si>
  <si>
    <t>Раскрывается не позднее 30 дней со дня сдачи годового бухгалтерского баланса в налоговые органы.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</si>
</sst>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</numFmts>
  <fonts count="65">
    <font>
      <sz val="9"/>
      <name val="Tahoma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0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9"/>
      <color rgb="FF333399"/>
      <name val="Tahoma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rgb="FFEAEAEA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</borders>
  <cellStyleXfs count="105">
    <xf numFmtId="49" fontId="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164" fontId="30" fillId="0" borderId="0">
      <alignment/>
      <protection/>
    </xf>
    <xf numFmtId="0" fontId="30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2" fillId="0" borderId="1" applyNumberFormat="0" applyAlignment="0">
      <protection locked="0"/>
    </xf>
    <xf numFmtId="165" fontId="32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22" fillId="20" borderId="1" applyNumberFormat="0" applyAlignment="0"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3" fillId="0" borderId="0" applyFill="0" applyBorder="0" applyProtection="0">
      <alignment vertical="center"/>
    </xf>
    <xf numFmtId="0" fontId="33" fillId="0" borderId="0" applyFill="0" applyBorder="0" applyProtection="0">
      <alignment vertical="center"/>
    </xf>
    <xf numFmtId="49" fontId="38" fillId="21" borderId="2" applyNumberFormat="0">
      <alignment horizontal="center" vertic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3" applyNumberFormat="0" applyAlignment="0" applyProtection="0"/>
    <xf numFmtId="0" fontId="47" fillId="29" borderId="4" applyNumberFormat="0" applyAlignment="0" applyProtection="0"/>
    <xf numFmtId="0" fontId="48" fillId="29" borderId="3" applyNumberFormat="0" applyAlignment="0" applyProtection="0"/>
    <xf numFmtId="0" fontId="3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8" applyBorder="0">
      <alignment horizontal="center" vertical="center" wrapText="1"/>
      <protection/>
    </xf>
    <xf numFmtId="4" fontId="0" fillId="30" borderId="9" applyBorder="0">
      <alignment horizontal="right"/>
      <protection/>
    </xf>
    <xf numFmtId="0" fontId="53" fillId="0" borderId="10" applyNumberFormat="0" applyFill="0" applyAlignment="0" applyProtection="0"/>
    <xf numFmtId="0" fontId="54" fillId="31" borderId="11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33" borderId="0" applyNumberFormat="0" applyBorder="0" applyAlignment="0">
      <protection/>
    </xf>
    <xf numFmtId="49" fontId="0" fillId="33" borderId="0" applyBorder="0">
      <alignment vertical="top"/>
      <protection/>
    </xf>
    <xf numFmtId="0" fontId="43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58" fillId="34" borderId="0" applyNumberFormat="0" applyBorder="0" applyAlignment="0" applyProtection="0"/>
    <xf numFmtId="0" fontId="59" fillId="0" borderId="0" applyNumberFormat="0" applyFill="0" applyBorder="0" applyAlignment="0" applyProtection="0"/>
    <xf numFmtId="0" fontId="44" fillId="35" borderId="12" applyNumberFormat="0" applyFont="0" applyAlignment="0" applyProtection="0"/>
    <xf numFmtId="9" fontId="44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2" fillId="36" borderId="0" applyNumberFormat="0" applyBorder="0" applyAlignment="0" applyProtection="0"/>
  </cellStyleXfs>
  <cellXfs count="56">
    <xf numFmtId="49" fontId="0" fillId="0" borderId="0" xfId="0" applyAlignment="1">
      <alignment vertical="top"/>
    </xf>
    <xf numFmtId="0" fontId="0" fillId="0" borderId="0" xfId="94" applyFont="1" applyFill="1" applyAlignment="1" applyProtection="1">
      <alignment vertical="center" wrapText="1"/>
      <protection/>
    </xf>
    <xf numFmtId="0" fontId="63" fillId="0" borderId="0" xfId="94" applyFont="1" applyFill="1" applyAlignment="1" applyProtection="1">
      <alignment vertical="center" wrapText="1"/>
      <protection/>
    </xf>
    <xf numFmtId="0" fontId="0" fillId="37" borderId="0" xfId="94" applyFont="1" applyFill="1" applyBorder="1" applyAlignment="1" applyProtection="1">
      <alignment vertical="center" wrapText="1"/>
      <protection/>
    </xf>
    <xf numFmtId="0" fontId="20" fillId="37" borderId="0" xfId="94" applyFont="1" applyFill="1" applyBorder="1" applyAlignment="1" applyProtection="1">
      <alignment horizontal="right" vertical="center"/>
      <protection/>
    </xf>
    <xf numFmtId="0" fontId="22" fillId="0" borderId="14" xfId="95" applyFont="1" applyBorder="1" applyAlignment="1">
      <alignment horizontal="center" vertical="center" wrapText="1"/>
      <protection/>
    </xf>
    <xf numFmtId="0" fontId="0" fillId="0" borderId="15" xfId="73" applyFont="1" applyFill="1" applyBorder="1" applyAlignment="1" applyProtection="1">
      <alignment horizontal="center" vertical="center" wrapText="1"/>
      <protection/>
    </xf>
    <xf numFmtId="0" fontId="0" fillId="37" borderId="0" xfId="94" applyFont="1" applyFill="1" applyBorder="1" applyAlignment="1" applyProtection="1">
      <alignment horizontal="center" vertical="center" wrapText="1"/>
      <protection/>
    </xf>
    <xf numFmtId="0" fontId="24" fillId="37" borderId="0" xfId="94" applyFont="1" applyFill="1" applyBorder="1" applyAlignment="1" applyProtection="1">
      <alignment horizontal="center" vertical="center" wrapText="1"/>
      <protection/>
    </xf>
    <xf numFmtId="0" fontId="25" fillId="0" borderId="0" xfId="94" applyFont="1" applyFill="1" applyAlignment="1" applyProtection="1">
      <alignment horizontal="center" vertical="center" wrapText="1"/>
      <protection/>
    </xf>
    <xf numFmtId="0" fontId="0" fillId="37" borderId="16" xfId="94" applyFont="1" applyFill="1" applyBorder="1" applyAlignment="1" applyProtection="1">
      <alignment horizontal="center" vertical="center" wrapText="1"/>
      <protection/>
    </xf>
    <xf numFmtId="0" fontId="0" fillId="0" borderId="16" xfId="78" applyFont="1" applyFill="1" applyBorder="1" applyAlignment="1" applyProtection="1">
      <alignment horizontal="center" vertical="center" wrapText="1"/>
      <protection/>
    </xf>
    <xf numFmtId="49" fontId="26" fillId="0" borderId="17" xfId="0" applyFont="1" applyFill="1" applyBorder="1" applyAlignment="1" applyProtection="1">
      <alignment horizontal="center" vertical="center"/>
      <protection/>
    </xf>
    <xf numFmtId="49" fontId="27" fillId="37" borderId="18" xfId="78" applyNumberFormat="1" applyFont="1" applyFill="1" applyBorder="1" applyAlignment="1" applyProtection="1">
      <alignment horizontal="center" vertical="center" wrapText="1"/>
      <protection/>
    </xf>
    <xf numFmtId="0" fontId="63" fillId="37" borderId="0" xfId="85" applyNumberFormat="1" applyFont="1" applyFill="1" applyBorder="1" applyAlignment="1" applyProtection="1">
      <alignment horizontal="center" wrapText="1"/>
      <protection/>
    </xf>
    <xf numFmtId="0" fontId="0" fillId="0" borderId="0" xfId="92" applyFont="1" applyBorder="1" applyAlignment="1" applyProtection="1">
      <alignment vertical="center" wrapText="1"/>
      <protection/>
    </xf>
    <xf numFmtId="49" fontId="0" fillId="37" borderId="19" xfId="94" applyNumberFormat="1" applyFont="1" applyFill="1" applyBorder="1" applyAlignment="1" applyProtection="1">
      <alignment horizontal="center" vertical="center" wrapText="1"/>
      <protection/>
    </xf>
    <xf numFmtId="0" fontId="0" fillId="0" borderId="19" xfId="94" applyFont="1" applyFill="1" applyBorder="1" applyAlignment="1" applyProtection="1">
      <alignment horizontal="left" vertical="center" wrapText="1"/>
      <protection/>
    </xf>
    <xf numFmtId="0" fontId="0" fillId="0" borderId="19" xfId="94" applyFont="1" applyFill="1" applyBorder="1" applyAlignment="1" applyProtection="1">
      <alignment horizontal="center" vertical="center" wrapText="1"/>
      <protection/>
    </xf>
    <xf numFmtId="49" fontId="0" fillId="38" borderId="19" xfId="94" applyNumberFormat="1" applyFont="1" applyFill="1" applyBorder="1" applyAlignment="1" applyProtection="1">
      <alignment horizontal="left" vertical="center" wrapText="1"/>
      <protection locked="0"/>
    </xf>
    <xf numFmtId="0" fontId="63" fillId="37" borderId="17" xfId="85" applyNumberFormat="1" applyFont="1" applyFill="1" applyBorder="1" applyAlignment="1" applyProtection="1">
      <alignment horizontal="center" wrapText="1"/>
      <protection/>
    </xf>
    <xf numFmtId="49" fontId="0" fillId="39" borderId="19" xfId="93" applyNumberFormat="1" applyFont="1" applyFill="1" applyBorder="1" applyAlignment="1" applyProtection="1">
      <alignment horizontal="center" vertical="center" wrapText="1"/>
      <protection locked="0"/>
    </xf>
    <xf numFmtId="49" fontId="0" fillId="39" borderId="19" xfId="93" applyNumberFormat="1" applyFont="1" applyFill="1" applyBorder="1" applyAlignment="1" applyProtection="1">
      <alignment horizontal="left" vertical="center" wrapText="1"/>
      <protection/>
    </xf>
    <xf numFmtId="49" fontId="63" fillId="0" borderId="0" xfId="94" applyNumberFormat="1" applyFont="1" applyFill="1" applyAlignment="1" applyProtection="1">
      <alignment horizontal="center" vertical="center" wrapText="1"/>
      <protection/>
    </xf>
    <xf numFmtId="4" fontId="0" fillId="40" borderId="19" xfId="94" applyNumberFormat="1" applyFont="1" applyFill="1" applyBorder="1" applyAlignment="1" applyProtection="1">
      <alignment horizontal="right" vertical="center" wrapText="1"/>
      <protection/>
    </xf>
    <xf numFmtId="49" fontId="63" fillId="0" borderId="0" xfId="94" applyNumberFormat="1" applyFont="1" applyFill="1" applyAlignment="1" applyProtection="1">
      <alignment horizontal="center" vertical="center" wrapText="1"/>
      <protection/>
    </xf>
    <xf numFmtId="1" fontId="0" fillId="38" borderId="19" xfId="94" applyNumberFormat="1" applyFont="1" applyFill="1" applyBorder="1" applyAlignment="1" applyProtection="1">
      <alignment horizontal="left" vertical="center" wrapText="1" indent="1"/>
      <protection locked="0"/>
    </xf>
    <xf numFmtId="0" fontId="0" fillId="37" borderId="20" xfId="94" applyNumberFormat="1" applyFont="1" applyFill="1" applyBorder="1" applyAlignment="1" applyProtection="1">
      <alignment horizontal="center" vertical="center" wrapText="1"/>
      <protection/>
    </xf>
    <xf numFmtId="0" fontId="0" fillId="38" borderId="20" xfId="94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20" xfId="94" applyFont="1" applyFill="1" applyBorder="1" applyAlignment="1" applyProtection="1">
      <alignment horizontal="center" vertical="center" wrapText="1"/>
      <protection/>
    </xf>
    <xf numFmtId="4" fontId="0" fillId="40" borderId="20" xfId="94" applyNumberFormat="1" applyFont="1" applyFill="1" applyBorder="1" applyAlignment="1" applyProtection="1">
      <alignment horizontal="right" vertical="center" wrapText="1"/>
      <protection/>
    </xf>
    <xf numFmtId="4" fontId="0" fillId="38" borderId="20" xfId="94" applyNumberFormat="1" applyFont="1" applyFill="1" applyBorder="1" applyAlignment="1" applyProtection="1">
      <alignment horizontal="right" vertical="center" wrapText="1"/>
      <protection locked="0"/>
    </xf>
    <xf numFmtId="49" fontId="24" fillId="41" borderId="21" xfId="0" applyFont="1" applyFill="1" applyBorder="1" applyAlignment="1" applyProtection="1">
      <alignment horizontal="center" vertical="center"/>
      <protection/>
    </xf>
    <xf numFmtId="49" fontId="26" fillId="41" borderId="22" xfId="0" applyFont="1" applyFill="1" applyBorder="1" applyAlignment="1" applyProtection="1">
      <alignment horizontal="left" vertical="center" indent="2"/>
      <protection/>
    </xf>
    <xf numFmtId="49" fontId="26" fillId="41" borderId="22" xfId="0" applyFont="1" applyFill="1" applyBorder="1" applyAlignment="1" applyProtection="1">
      <alignment horizontal="left" vertical="center" indent="1"/>
      <protection/>
    </xf>
    <xf numFmtId="49" fontId="26" fillId="41" borderId="22" xfId="0" applyFont="1" applyFill="1" applyBorder="1" applyAlignment="1" applyProtection="1">
      <alignment horizontal="left" vertical="center"/>
      <protection/>
    </xf>
    <xf numFmtId="0" fontId="63" fillId="37" borderId="17" xfId="85" applyNumberFormat="1" applyFont="1" applyFill="1" applyBorder="1" applyAlignment="1" applyProtection="1">
      <alignment/>
      <protection/>
    </xf>
    <xf numFmtId="0" fontId="0" fillId="0" borderId="19" xfId="94" applyFont="1" applyFill="1" applyBorder="1" applyAlignment="1" applyProtection="1">
      <alignment horizontal="left" vertical="center" wrapText="1" indent="1"/>
      <protection/>
    </xf>
    <xf numFmtId="0" fontId="0" fillId="0" borderId="19" xfId="94" applyFont="1" applyFill="1" applyBorder="1" applyAlignment="1" applyProtection="1">
      <alignment horizontal="left" vertical="center" wrapText="1" indent="2"/>
      <protection/>
    </xf>
    <xf numFmtId="4" fontId="0" fillId="30" borderId="19" xfId="94" applyNumberFormat="1" applyFont="1" applyFill="1" applyBorder="1" applyAlignment="1" applyProtection="1">
      <alignment horizontal="right" vertical="center" wrapText="1"/>
      <protection locked="0"/>
    </xf>
    <xf numFmtId="3" fontId="0" fillId="30" borderId="19" xfId="94" applyNumberFormat="1" applyFont="1" applyFill="1" applyBorder="1" applyAlignment="1" applyProtection="1">
      <alignment horizontal="right" vertical="center" wrapText="1"/>
      <protection locked="0"/>
    </xf>
    <xf numFmtId="49" fontId="0" fillId="38" borderId="19" xfId="94" applyNumberFormat="1" applyFont="1" applyFill="1" applyBorder="1" applyAlignment="1" applyProtection="1">
      <alignment horizontal="left" vertical="center" wrapText="1" indent="1"/>
      <protection locked="0"/>
    </xf>
    <xf numFmtId="49" fontId="0" fillId="38" borderId="19" xfId="94" applyNumberFormat="1" applyFont="1" applyFill="1" applyBorder="1" applyAlignment="1" applyProtection="1">
      <alignment horizontal="center" vertical="center" wrapText="1"/>
      <protection locked="0"/>
    </xf>
    <xf numFmtId="0" fontId="0" fillId="37" borderId="19" xfId="94" applyNumberFormat="1" applyFont="1" applyFill="1" applyBorder="1" applyAlignment="1" applyProtection="1">
      <alignment horizontal="center" vertical="center" wrapText="1"/>
      <protection/>
    </xf>
    <xf numFmtId="0" fontId="0" fillId="0" borderId="19" xfId="94" applyNumberFormat="1" applyFont="1" applyFill="1" applyBorder="1" applyAlignment="1" applyProtection="1">
      <alignment horizontal="center" vertical="center" wrapText="1"/>
      <protection/>
    </xf>
    <xf numFmtId="0" fontId="0" fillId="0" borderId="20" xfId="94" applyFont="1" applyFill="1" applyBorder="1" applyAlignment="1" applyProtection="1">
      <alignment horizontal="left" vertical="center" wrapText="1" indent="2"/>
      <protection/>
    </xf>
    <xf numFmtId="0" fontId="0" fillId="0" borderId="20" xfId="94" applyNumberFormat="1" applyFont="1" applyFill="1" applyBorder="1" applyAlignment="1" applyProtection="1">
      <alignment horizontal="center" vertical="center" wrapText="1"/>
      <protection/>
    </xf>
    <xf numFmtId="4" fontId="0" fillId="30" borderId="20" xfId="94" applyNumberFormat="1" applyFont="1" applyFill="1" applyBorder="1" applyAlignment="1" applyProtection="1">
      <alignment horizontal="right" vertical="center" wrapText="1"/>
      <protection locked="0"/>
    </xf>
    <xf numFmtId="0" fontId="0" fillId="38" borderId="19" xfId="94" applyNumberFormat="1" applyFont="1" applyFill="1" applyBorder="1" applyAlignment="1" applyProtection="1">
      <alignment horizontal="left" vertical="center" wrapText="1" indent="1"/>
      <protection locked="0"/>
    </xf>
    <xf numFmtId="4" fontId="0" fillId="38" borderId="19" xfId="94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94" applyFont="1" applyFill="1" applyBorder="1" applyAlignment="1" applyProtection="1">
      <alignment vertical="center" wrapText="1"/>
      <protection/>
    </xf>
    <xf numFmtId="0" fontId="64" fillId="0" borderId="23" xfId="85" applyFont="1" applyBorder="1">
      <alignment/>
      <protection/>
    </xf>
    <xf numFmtId="0" fontId="64" fillId="37" borderId="0" xfId="85" applyNumberFormat="1" applyFont="1" applyFill="1" applyBorder="1" applyAlignment="1" applyProtection="1">
      <alignment horizontal="right"/>
      <protection/>
    </xf>
    <xf numFmtId="0" fontId="64" fillId="37" borderId="0" xfId="85" applyNumberFormat="1" applyFont="1" applyFill="1" applyBorder="1" applyAlignment="1" applyProtection="1">
      <alignment/>
      <protection/>
    </xf>
    <xf numFmtId="0" fontId="0" fillId="37" borderId="0" xfId="85" applyNumberFormat="1" applyFont="1" applyFill="1" applyBorder="1" applyAlignment="1" applyProtection="1">
      <alignment/>
      <protection/>
    </xf>
    <xf numFmtId="0" fontId="63" fillId="37" borderId="0" xfId="85" applyNumberFormat="1" applyFont="1" applyFill="1" applyBorder="1" applyAlignment="1" applyProtection="1">
      <alignment/>
      <protection/>
    </xf>
  </cellXfs>
  <cellStyles count="9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" xfId="68"/>
    <cellStyle name="Гиперссылка 2 2" xfId="69"/>
    <cellStyle name="Гиперссылка 4" xfId="70"/>
    <cellStyle name="Currency" xfId="71"/>
    <cellStyle name="Currency [0]" xfId="72"/>
    <cellStyle name="Заголовок" xfId="73"/>
    <cellStyle name="Заголовок 1" xfId="74"/>
    <cellStyle name="Заголовок 2" xfId="75"/>
    <cellStyle name="Заголовок 3" xfId="76"/>
    <cellStyle name="Заголовок 4" xfId="77"/>
    <cellStyle name="ЗаголовокСтолбца" xfId="78"/>
    <cellStyle name="Значение" xfId="79"/>
    <cellStyle name="Итог" xfId="80"/>
    <cellStyle name="Контрольная ячейка" xfId="81"/>
    <cellStyle name="Название" xfId="82"/>
    <cellStyle name="Нейтральный" xfId="83"/>
    <cellStyle name="Обычный 11 3" xfId="84"/>
    <cellStyle name="Обычный 12" xfId="85"/>
    <cellStyle name="Обычный 12 2" xfId="86"/>
    <cellStyle name="Обычный 2" xfId="87"/>
    <cellStyle name="Обычный 2 10 2" xfId="88"/>
    <cellStyle name="Обычный 2 2" xfId="89"/>
    <cellStyle name="Обычный 3 3" xfId="90"/>
    <cellStyle name="Обычный 5" xfId="91"/>
    <cellStyle name="Обычный_Forma_5_Книга2" xfId="92"/>
    <cellStyle name="Обычный_ЖКУ_проект3" xfId="93"/>
    <cellStyle name="Обычный_Мониторинг инвестиций" xfId="94"/>
    <cellStyle name="Обычный_Шаблон по источникам для Модуля Реестр (2)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\JKH.OPEN.INFO.BALANCE.VO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frmDateChoose.CalendarShow"/>
    </definedNames>
    <sheetDataSet>
      <sheetData sheetId="1">
        <row r="3">
          <cell r="B3" t="str">
            <v>Версия 6.1.3</v>
          </cell>
        </row>
      </sheetData>
      <sheetData sheetId="3">
        <row r="7">
          <cell r="F7" t="str">
            <v>Ханты-Мансийский автономный округ</v>
          </cell>
        </row>
        <row r="17">
          <cell r="F17" t="str">
            <v>Сургутское городское муниципальное унитарное предприятие "Горводоканал"</v>
          </cell>
        </row>
      </sheetData>
      <sheetData sheetId="5">
        <row r="10">
          <cell r="G10">
            <v>789442.33</v>
          </cell>
        </row>
        <row r="14">
          <cell r="G14">
            <v>805775.71</v>
          </cell>
        </row>
        <row r="32">
          <cell r="G32">
            <v>125569.62</v>
          </cell>
        </row>
        <row r="34">
          <cell r="G34">
            <v>85154.29</v>
          </cell>
        </row>
      </sheetData>
      <sheetData sheetId="16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6">
    <tabColor indexed="31"/>
  </sheetPr>
  <dimension ref="A4:U109"/>
  <sheetViews>
    <sheetView showGridLines="0" tabSelected="1" zoomScalePageLayoutView="0" workbookViewId="0" topLeftCell="C4">
      <pane xSplit="5" ySplit="8" topLeftCell="H57" activePane="bottomRight" state="frozen"/>
      <selection pane="topLeft" activeCell="C4" sqref="C4"/>
      <selection pane="topRight" activeCell="H4" sqref="H4"/>
      <selection pane="bottomLeft" activeCell="C12" sqref="C12"/>
      <selection pane="bottomRight" activeCell="F81" sqref="F81"/>
    </sheetView>
  </sheetViews>
  <sheetFormatPr defaultColWidth="10.57421875" defaultRowHeight="11.25"/>
  <cols>
    <col min="1" max="1" width="9.140625" style="23" hidden="1" customWidth="1"/>
    <col min="2" max="2" width="9.140625" style="2" hidden="1" customWidth="1"/>
    <col min="3" max="3" width="3.7109375" style="2" customWidth="1"/>
    <col min="4" max="4" width="3.7109375" style="1" customWidth="1"/>
    <col min="5" max="5" width="7.7109375" style="1" customWidth="1"/>
    <col min="6" max="6" width="41.7109375" style="1" customWidth="1"/>
    <col min="7" max="7" width="12.57421875" style="1" customWidth="1"/>
    <col min="8" max="8" width="13.00390625" style="1" customWidth="1"/>
    <col min="9" max="9" width="13.8515625" style="1" hidden="1" customWidth="1"/>
    <col min="10" max="14" width="13.421875" style="1" customWidth="1"/>
    <col min="15" max="17" width="13.8515625" style="1" customWidth="1"/>
    <col min="18" max="18" width="14.140625" style="1" customWidth="1"/>
    <col min="19" max="19" width="15.8515625" style="1" customWidth="1"/>
    <col min="20" max="20" width="22.57421875" style="2" bestFit="1" customWidth="1"/>
    <col min="21" max="21" width="3.7109375" style="1" customWidth="1"/>
    <col min="22" max="16384" width="10.57421875" style="1" customWidth="1"/>
  </cols>
  <sheetData>
    <row r="1" ht="11.25" hidden="1"/>
    <row r="2" ht="11.25" hidden="1"/>
    <row r="3" ht="11.25" hidden="1"/>
    <row r="4" spans="4:8" ht="12" customHeight="1">
      <c r="D4" s="3"/>
      <c r="E4" s="3"/>
      <c r="F4" s="3"/>
      <c r="G4" s="3"/>
      <c r="H4" s="4" t="s">
        <v>0</v>
      </c>
    </row>
    <row r="5" spans="4:8" ht="16.5" customHeight="1">
      <c r="D5" s="3"/>
      <c r="E5" s="5" t="s">
        <v>1</v>
      </c>
      <c r="F5" s="5"/>
      <c r="G5" s="5"/>
      <c r="H5" s="5"/>
    </row>
    <row r="6" spans="4:8" ht="12.75" customHeight="1">
      <c r="D6" s="3"/>
      <c r="E6" s="6" t="str">
        <f>IF(org=0,"Не определено",org)</f>
        <v>Сургутское городское муниципальное унитарное предприятие "Горводоканал"</v>
      </c>
      <c r="F6" s="6"/>
      <c r="G6" s="6"/>
      <c r="H6" s="6"/>
    </row>
    <row r="7" spans="4:8" ht="3" customHeight="1">
      <c r="D7" s="3"/>
      <c r="E7" s="3"/>
      <c r="F7" s="7"/>
      <c r="G7" s="7"/>
      <c r="H7" s="8"/>
    </row>
    <row r="8" spans="4:19" ht="14.25">
      <c r="D8" s="3"/>
      <c r="E8" s="3"/>
      <c r="F8" s="7"/>
      <c r="G8" s="7"/>
      <c r="H8" s="8"/>
      <c r="J8" s="9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9" t="s">
        <v>2</v>
      </c>
      <c r="P8" s="9" t="s">
        <v>2</v>
      </c>
      <c r="Q8" s="9" t="s">
        <v>2</v>
      </c>
      <c r="R8" s="9" t="s">
        <v>2</v>
      </c>
      <c r="S8" s="9" t="s">
        <v>2</v>
      </c>
    </row>
    <row r="9" spans="5:20" ht="23.25" thickBot="1">
      <c r="E9" s="10" t="s">
        <v>3</v>
      </c>
      <c r="F9" s="11" t="s">
        <v>4</v>
      </c>
      <c r="G9" s="11" t="s">
        <v>5</v>
      </c>
      <c r="H9" s="11" t="s">
        <v>6</v>
      </c>
      <c r="I9" s="11" t="str">
        <f aca="true" t="shared" si="0" ref="I9:S9">"Мероприятие "&amp;I10-4</f>
        <v>Мероприятие 0</v>
      </c>
      <c r="J9" s="11" t="str">
        <f t="shared" si="0"/>
        <v>Мероприятие 1</v>
      </c>
      <c r="K9" s="11" t="str">
        <f t="shared" si="0"/>
        <v>Мероприятие 2</v>
      </c>
      <c r="L9" s="11" t="str">
        <f t="shared" si="0"/>
        <v>Мероприятие 3</v>
      </c>
      <c r="M9" s="11" t="str">
        <f t="shared" si="0"/>
        <v>Мероприятие 4</v>
      </c>
      <c r="N9" s="11" t="str">
        <f t="shared" si="0"/>
        <v>Мероприятие 5</v>
      </c>
      <c r="O9" s="11" t="str">
        <f t="shared" si="0"/>
        <v>Мероприятие 6</v>
      </c>
      <c r="P9" s="11" t="str">
        <f t="shared" si="0"/>
        <v>Мероприятие 7</v>
      </c>
      <c r="Q9" s="11" t="str">
        <f t="shared" si="0"/>
        <v>Мероприятие 8</v>
      </c>
      <c r="R9" s="11" t="str">
        <f t="shared" si="0"/>
        <v>Мероприятие 9</v>
      </c>
      <c r="S9" s="11" t="str">
        <f t="shared" si="0"/>
        <v>Мероприятие 10</v>
      </c>
      <c r="T9" s="12" t="s">
        <v>7</v>
      </c>
    </row>
    <row r="10" spans="5:21" ht="12" thickTop="1"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21</v>
      </c>
      <c r="T10" s="14"/>
      <c r="U10" s="15"/>
    </row>
    <row r="11" spans="5:21" ht="159" customHeight="1">
      <c r="E11" s="16">
        <v>1</v>
      </c>
      <c r="F11" s="17" t="s">
        <v>22</v>
      </c>
      <c r="G11" s="18" t="s">
        <v>23</v>
      </c>
      <c r="H11" s="19" t="s">
        <v>24</v>
      </c>
      <c r="I11" s="19"/>
      <c r="J11" s="19" t="s">
        <v>25</v>
      </c>
      <c r="K11" s="19" t="s">
        <v>26</v>
      </c>
      <c r="L11" s="19" t="s">
        <v>27</v>
      </c>
      <c r="M11" s="19" t="s">
        <v>28</v>
      </c>
      <c r="N11" s="19" t="s">
        <v>29</v>
      </c>
      <c r="O11" s="19" t="s">
        <v>30</v>
      </c>
      <c r="P11" s="19" t="s">
        <v>30</v>
      </c>
      <c r="Q11" s="19" t="s">
        <v>31</v>
      </c>
      <c r="R11" s="19" t="s">
        <v>32</v>
      </c>
      <c r="S11" s="19" t="s">
        <v>33</v>
      </c>
      <c r="T11" s="20"/>
      <c r="U11" s="15"/>
    </row>
    <row r="12" spans="5:21" ht="15" customHeight="1">
      <c r="E12" s="16">
        <v>2</v>
      </c>
      <c r="F12" s="17" t="s">
        <v>34</v>
      </c>
      <c r="G12" s="18" t="s">
        <v>23</v>
      </c>
      <c r="H12" s="21" t="s">
        <v>35</v>
      </c>
      <c r="I12" s="18" t="s">
        <v>23</v>
      </c>
      <c r="J12" s="18" t="s">
        <v>23</v>
      </c>
      <c r="K12" s="18" t="s">
        <v>23</v>
      </c>
      <c r="L12" s="18" t="s">
        <v>23</v>
      </c>
      <c r="M12" s="18" t="s">
        <v>23</v>
      </c>
      <c r="N12" s="18" t="s">
        <v>23</v>
      </c>
      <c r="O12" s="18" t="s">
        <v>23</v>
      </c>
      <c r="P12" s="18" t="s">
        <v>23</v>
      </c>
      <c r="Q12" s="18" t="s">
        <v>23</v>
      </c>
      <c r="R12" s="18" t="s">
        <v>23</v>
      </c>
      <c r="S12" s="18" t="s">
        <v>23</v>
      </c>
      <c r="T12" s="20"/>
      <c r="U12" s="15"/>
    </row>
    <row r="13" spans="5:21" ht="15" customHeight="1">
      <c r="E13" s="16" t="s">
        <v>10</v>
      </c>
      <c r="F13" s="17" t="s">
        <v>36</v>
      </c>
      <c r="G13" s="18" t="s">
        <v>23</v>
      </c>
      <c r="H13" s="22" t="s">
        <v>37</v>
      </c>
      <c r="I13" s="18" t="s">
        <v>23</v>
      </c>
      <c r="J13" s="18" t="s">
        <v>23</v>
      </c>
      <c r="K13" s="18" t="s">
        <v>23</v>
      </c>
      <c r="L13" s="18" t="s">
        <v>23</v>
      </c>
      <c r="M13" s="18" t="s">
        <v>23</v>
      </c>
      <c r="N13" s="18" t="s">
        <v>23</v>
      </c>
      <c r="O13" s="18" t="s">
        <v>23</v>
      </c>
      <c r="P13" s="18" t="s">
        <v>23</v>
      </c>
      <c r="Q13" s="18" t="s">
        <v>23</v>
      </c>
      <c r="R13" s="18" t="s">
        <v>23</v>
      </c>
      <c r="S13" s="18" t="s">
        <v>23</v>
      </c>
      <c r="T13" s="20"/>
      <c r="U13" s="15"/>
    </row>
    <row r="14" spans="5:21" ht="22.5">
      <c r="E14" s="16" t="s">
        <v>11</v>
      </c>
      <c r="F14" s="17" t="s">
        <v>38</v>
      </c>
      <c r="G14" s="18" t="s">
        <v>23</v>
      </c>
      <c r="H14" s="19" t="s">
        <v>39</v>
      </c>
      <c r="I14" s="18" t="s">
        <v>23</v>
      </c>
      <c r="J14" s="18" t="s">
        <v>23</v>
      </c>
      <c r="K14" s="18" t="s">
        <v>23</v>
      </c>
      <c r="L14" s="18" t="s">
        <v>23</v>
      </c>
      <c r="M14" s="18" t="s">
        <v>23</v>
      </c>
      <c r="N14" s="18" t="s">
        <v>23</v>
      </c>
      <c r="O14" s="18" t="s">
        <v>23</v>
      </c>
      <c r="P14" s="18" t="s">
        <v>23</v>
      </c>
      <c r="Q14" s="18" t="s">
        <v>23</v>
      </c>
      <c r="R14" s="18" t="s">
        <v>23</v>
      </c>
      <c r="S14" s="18" t="s">
        <v>23</v>
      </c>
      <c r="T14" s="20"/>
      <c r="U14" s="15"/>
    </row>
    <row r="15" spans="5:21" ht="33.75">
      <c r="E15" s="16" t="s">
        <v>12</v>
      </c>
      <c r="F15" s="17" t="s">
        <v>40</v>
      </c>
      <c r="G15" s="18" t="s">
        <v>23</v>
      </c>
      <c r="H15" s="19" t="s">
        <v>41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8" t="s">
        <v>23</v>
      </c>
      <c r="O15" s="18" t="s">
        <v>23</v>
      </c>
      <c r="P15" s="18" t="s">
        <v>23</v>
      </c>
      <c r="Q15" s="18" t="s">
        <v>23</v>
      </c>
      <c r="R15" s="18" t="s">
        <v>23</v>
      </c>
      <c r="S15" s="18" t="s">
        <v>23</v>
      </c>
      <c r="T15" s="20"/>
      <c r="U15" s="15"/>
    </row>
    <row r="16" spans="5:21" ht="22.5">
      <c r="E16" s="16" t="s">
        <v>13</v>
      </c>
      <c r="F16" s="17" t="s">
        <v>42</v>
      </c>
      <c r="G16" s="18" t="s">
        <v>23</v>
      </c>
      <c r="H16" s="21" t="s">
        <v>35</v>
      </c>
      <c r="I16" s="21"/>
      <c r="J16" s="21" t="s">
        <v>35</v>
      </c>
      <c r="K16" s="21" t="s">
        <v>35</v>
      </c>
      <c r="L16" s="21" t="s">
        <v>35</v>
      </c>
      <c r="M16" s="21" t="s">
        <v>35</v>
      </c>
      <c r="N16" s="21" t="s">
        <v>35</v>
      </c>
      <c r="O16" s="21" t="s">
        <v>35</v>
      </c>
      <c r="P16" s="21" t="s">
        <v>35</v>
      </c>
      <c r="Q16" s="21" t="s">
        <v>35</v>
      </c>
      <c r="R16" s="21" t="s">
        <v>35</v>
      </c>
      <c r="S16" s="21" t="s">
        <v>35</v>
      </c>
      <c r="T16" s="20"/>
      <c r="U16" s="15"/>
    </row>
    <row r="17" spans="5:21" ht="22.5">
      <c r="E17" s="16" t="s">
        <v>14</v>
      </c>
      <c r="F17" s="17" t="s">
        <v>43</v>
      </c>
      <c r="G17" s="18" t="s">
        <v>23</v>
      </c>
      <c r="H17" s="21" t="s">
        <v>44</v>
      </c>
      <c r="I17" s="21"/>
      <c r="J17" s="21" t="s">
        <v>45</v>
      </c>
      <c r="K17" s="21" t="s">
        <v>45</v>
      </c>
      <c r="L17" s="21" t="s">
        <v>45</v>
      </c>
      <c r="M17" s="21" t="s">
        <v>45</v>
      </c>
      <c r="N17" s="21" t="s">
        <v>45</v>
      </c>
      <c r="O17" s="21" t="s">
        <v>45</v>
      </c>
      <c r="P17" s="21" t="s">
        <v>45</v>
      </c>
      <c r="Q17" s="21" t="s">
        <v>45</v>
      </c>
      <c r="R17" s="21" t="s">
        <v>45</v>
      </c>
      <c r="S17" s="21" t="s">
        <v>45</v>
      </c>
      <c r="T17" s="20"/>
      <c r="U17" s="15"/>
    </row>
    <row r="18" spans="5:21" ht="56.25">
      <c r="E18" s="16" t="s">
        <v>15</v>
      </c>
      <c r="F18" s="17" t="s">
        <v>46</v>
      </c>
      <c r="G18" s="18" t="s">
        <v>47</v>
      </c>
      <c r="H18" s="24">
        <f>SUM(I18:T18)</f>
        <v>755210</v>
      </c>
      <c r="I18" s="24">
        <f aca="true" t="shared" si="1" ref="I18:S18">SUMIF(List06_flag_year,"y",I19:I55)</f>
        <v>0</v>
      </c>
      <c r="J18" s="24">
        <f t="shared" si="1"/>
        <v>139349</v>
      </c>
      <c r="K18" s="24">
        <f t="shared" si="1"/>
        <v>29531</v>
      </c>
      <c r="L18" s="24">
        <f t="shared" si="1"/>
        <v>100</v>
      </c>
      <c r="M18" s="24">
        <f t="shared" si="1"/>
        <v>138567</v>
      </c>
      <c r="N18" s="24">
        <f t="shared" si="1"/>
        <v>205191</v>
      </c>
      <c r="O18" s="24">
        <f t="shared" si="1"/>
        <v>25000</v>
      </c>
      <c r="P18" s="24">
        <f t="shared" si="1"/>
        <v>111016</v>
      </c>
      <c r="Q18" s="24">
        <f t="shared" si="1"/>
        <v>14068</v>
      </c>
      <c r="R18" s="24">
        <f t="shared" si="1"/>
        <v>43136</v>
      </c>
      <c r="S18" s="24">
        <f t="shared" si="1"/>
        <v>49252</v>
      </c>
      <c r="T18" s="20"/>
      <c r="U18" s="15"/>
    </row>
    <row r="19" spans="1:21" ht="15" customHeight="1" hidden="1">
      <c r="A19" s="25" t="s">
        <v>48</v>
      </c>
      <c r="E19" s="16" t="str">
        <f>A19</f>
        <v>8.0</v>
      </c>
      <c r="F19" s="26"/>
      <c r="G19" s="18" t="s">
        <v>47</v>
      </c>
      <c r="H19" s="24">
        <f aca="true" t="shared" si="2" ref="H19:S19">SUM(H20:H21)</f>
        <v>0</v>
      </c>
      <c r="I19" s="24">
        <f t="shared" si="2"/>
        <v>0</v>
      </c>
      <c r="J19" s="24">
        <f t="shared" si="2"/>
        <v>0</v>
      </c>
      <c r="K19" s="24">
        <f t="shared" si="2"/>
        <v>0</v>
      </c>
      <c r="L19" s="24">
        <f t="shared" si="2"/>
        <v>0</v>
      </c>
      <c r="M19" s="24">
        <f t="shared" si="2"/>
        <v>0</v>
      </c>
      <c r="N19" s="24">
        <f t="shared" si="2"/>
        <v>0</v>
      </c>
      <c r="O19" s="24">
        <f t="shared" si="2"/>
        <v>0</v>
      </c>
      <c r="P19" s="24">
        <f t="shared" si="2"/>
        <v>0</v>
      </c>
      <c r="Q19" s="24">
        <f t="shared" si="2"/>
        <v>0</v>
      </c>
      <c r="R19" s="24">
        <f t="shared" si="2"/>
        <v>0</v>
      </c>
      <c r="S19" s="24">
        <f t="shared" si="2"/>
        <v>0</v>
      </c>
      <c r="T19" s="20" t="s">
        <v>49</v>
      </c>
      <c r="U19" s="15"/>
    </row>
    <row r="20" spans="1:21" ht="15" customHeight="1" hidden="1">
      <c r="A20" s="25"/>
      <c r="B20" s="2">
        <v>1</v>
      </c>
      <c r="E20" s="27" t="str">
        <f>A19&amp;"."&amp;B20</f>
        <v>8.0.1</v>
      </c>
      <c r="F20" s="28"/>
      <c r="G20" s="29" t="s">
        <v>47</v>
      </c>
      <c r="H20" s="30">
        <f>SUM(I20:T20)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0"/>
      <c r="U20" s="15"/>
    </row>
    <row r="21" spans="1:21" ht="15" customHeight="1" hidden="1">
      <c r="A21" s="25"/>
      <c r="E21" s="32"/>
      <c r="F21" s="33" t="s">
        <v>50</v>
      </c>
      <c r="G21" s="34"/>
      <c r="H21" s="3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0"/>
      <c r="U21" s="15"/>
    </row>
    <row r="22" spans="1:21" ht="14.25">
      <c r="A22" s="25" t="s">
        <v>51</v>
      </c>
      <c r="C22" s="9"/>
      <c r="E22" s="16" t="str">
        <f>A22</f>
        <v>8.1</v>
      </c>
      <c r="F22" s="26">
        <v>2009</v>
      </c>
      <c r="G22" s="18" t="s">
        <v>47</v>
      </c>
      <c r="H22" s="24">
        <f aca="true" t="shared" si="3" ref="H22:S22">SUM(H23:H24)</f>
        <v>0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>
        <f t="shared" si="3"/>
        <v>0</v>
      </c>
      <c r="M22" s="24">
        <f t="shared" si="3"/>
        <v>0</v>
      </c>
      <c r="N22" s="24">
        <f t="shared" si="3"/>
        <v>0</v>
      </c>
      <c r="O22" s="24">
        <f t="shared" si="3"/>
        <v>0</v>
      </c>
      <c r="P22" s="24">
        <f t="shared" si="3"/>
        <v>0</v>
      </c>
      <c r="Q22" s="24">
        <f t="shared" si="3"/>
        <v>0</v>
      </c>
      <c r="R22" s="24">
        <f t="shared" si="3"/>
        <v>0</v>
      </c>
      <c r="S22" s="24">
        <f t="shared" si="3"/>
        <v>0</v>
      </c>
      <c r="T22" s="20" t="s">
        <v>49</v>
      </c>
      <c r="U22" s="15"/>
    </row>
    <row r="23" spans="1:21" ht="15" customHeight="1">
      <c r="A23" s="25"/>
      <c r="B23" s="2">
        <v>1</v>
      </c>
      <c r="E23" s="27" t="str">
        <f>A22&amp;"."&amp;B23</f>
        <v>8.1.1</v>
      </c>
      <c r="F23" s="28" t="s">
        <v>52</v>
      </c>
      <c r="G23" s="29" t="s">
        <v>47</v>
      </c>
      <c r="H23" s="30">
        <f>SUM(I23:T23)</f>
        <v>0</v>
      </c>
      <c r="I23" s="31"/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20"/>
      <c r="U23" s="15"/>
    </row>
    <row r="24" spans="1:21" ht="15" customHeight="1">
      <c r="A24" s="25"/>
      <c r="E24" s="32"/>
      <c r="F24" s="33" t="s">
        <v>50</v>
      </c>
      <c r="G24" s="34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0"/>
      <c r="U24" s="15"/>
    </row>
    <row r="25" spans="1:21" ht="15" customHeight="1">
      <c r="A25" s="25" t="s">
        <v>53</v>
      </c>
      <c r="C25" s="9" t="s">
        <v>2</v>
      </c>
      <c r="E25" s="16" t="str">
        <f>A25</f>
        <v>8.2</v>
      </c>
      <c r="F25" s="26">
        <v>2010</v>
      </c>
      <c r="G25" s="18" t="s">
        <v>47</v>
      </c>
      <c r="H25" s="24">
        <f aca="true" t="shared" si="4" ref="H25:S25">SUM(H26:H28)</f>
        <v>73945</v>
      </c>
      <c r="I25" s="24">
        <f t="shared" si="4"/>
        <v>0</v>
      </c>
      <c r="J25" s="24">
        <f t="shared" si="4"/>
        <v>9668</v>
      </c>
      <c r="K25" s="24">
        <f t="shared" si="4"/>
        <v>0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24">
        <f t="shared" si="4"/>
        <v>25000</v>
      </c>
      <c r="P25" s="24">
        <f t="shared" si="4"/>
        <v>18665</v>
      </c>
      <c r="Q25" s="24">
        <f t="shared" si="4"/>
        <v>0</v>
      </c>
      <c r="R25" s="24">
        <f t="shared" si="4"/>
        <v>0</v>
      </c>
      <c r="S25" s="24">
        <f t="shared" si="4"/>
        <v>20612</v>
      </c>
      <c r="T25" s="20" t="s">
        <v>49</v>
      </c>
      <c r="U25" s="15"/>
    </row>
    <row r="26" spans="1:21" ht="11.25">
      <c r="A26" s="25"/>
      <c r="B26" s="2">
        <v>1</v>
      </c>
      <c r="E26" s="27" t="str">
        <f>A25&amp;"."&amp;B26</f>
        <v>8.2.1</v>
      </c>
      <c r="F26" s="28" t="s">
        <v>52</v>
      </c>
      <c r="G26" s="29" t="s">
        <v>47</v>
      </c>
      <c r="H26" s="30">
        <f>SUM(I26:T26)</f>
        <v>9668</v>
      </c>
      <c r="I26" s="31"/>
      <c r="J26" s="31">
        <v>9668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0"/>
      <c r="U26" s="15"/>
    </row>
    <row r="27" spans="1:21" ht="14.25">
      <c r="A27" s="25"/>
      <c r="B27" s="2">
        <v>2</v>
      </c>
      <c r="D27" s="9" t="s">
        <v>2</v>
      </c>
      <c r="E27" s="27" t="str">
        <f>$A$25&amp;"."&amp;$B$27</f>
        <v>8.2.2</v>
      </c>
      <c r="F27" s="28" t="s">
        <v>54</v>
      </c>
      <c r="G27" s="29" t="s">
        <v>47</v>
      </c>
      <c r="H27" s="30">
        <f>SUM(I27:T27)</f>
        <v>64277</v>
      </c>
      <c r="I27" s="31"/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25000</v>
      </c>
      <c r="P27" s="31">
        <v>18665</v>
      </c>
      <c r="Q27" s="31">
        <v>0</v>
      </c>
      <c r="R27" s="31">
        <v>0</v>
      </c>
      <c r="S27" s="31">
        <v>20612</v>
      </c>
      <c r="T27" s="20"/>
      <c r="U27" s="15"/>
    </row>
    <row r="28" spans="1:21" ht="15" customHeight="1">
      <c r="A28" s="25"/>
      <c r="E28" s="32"/>
      <c r="F28" s="33" t="s">
        <v>50</v>
      </c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20"/>
      <c r="U28" s="15"/>
    </row>
    <row r="29" spans="1:21" ht="14.25">
      <c r="A29" s="25" t="s">
        <v>55</v>
      </c>
      <c r="C29" s="9" t="s">
        <v>2</v>
      </c>
      <c r="E29" s="16" t="str">
        <f>A29</f>
        <v>8.3</v>
      </c>
      <c r="F29" s="26">
        <v>2011</v>
      </c>
      <c r="G29" s="18" t="s">
        <v>47</v>
      </c>
      <c r="H29" s="24">
        <f aca="true" t="shared" si="5" ref="H29:S29">SUM(H30:H32)</f>
        <v>167336</v>
      </c>
      <c r="I29" s="24">
        <f t="shared" si="5"/>
        <v>0</v>
      </c>
      <c r="J29" s="24">
        <f t="shared" si="5"/>
        <v>1922</v>
      </c>
      <c r="K29" s="24">
        <f t="shared" si="5"/>
        <v>0</v>
      </c>
      <c r="L29" s="24">
        <f t="shared" si="5"/>
        <v>100</v>
      </c>
      <c r="M29" s="24">
        <f t="shared" si="5"/>
        <v>27713</v>
      </c>
      <c r="N29" s="24">
        <f t="shared" si="5"/>
        <v>24149</v>
      </c>
      <c r="O29" s="24">
        <f t="shared" si="5"/>
        <v>0</v>
      </c>
      <c r="P29" s="24">
        <f t="shared" si="5"/>
        <v>60439</v>
      </c>
      <c r="Q29" s="24">
        <f t="shared" si="5"/>
        <v>14068</v>
      </c>
      <c r="R29" s="24">
        <f t="shared" si="5"/>
        <v>15440</v>
      </c>
      <c r="S29" s="24">
        <f t="shared" si="5"/>
        <v>23505</v>
      </c>
      <c r="T29" s="20" t="s">
        <v>49</v>
      </c>
      <c r="U29" s="15"/>
    </row>
    <row r="30" spans="1:21" ht="11.25">
      <c r="A30" s="25"/>
      <c r="B30" s="2">
        <v>1</v>
      </c>
      <c r="E30" s="27" t="str">
        <f>A29&amp;"."&amp;B30</f>
        <v>8.3.1</v>
      </c>
      <c r="F30" s="28" t="s">
        <v>52</v>
      </c>
      <c r="G30" s="29" t="s">
        <v>47</v>
      </c>
      <c r="H30" s="30">
        <f>SUM(I30:T30)</f>
        <v>53884</v>
      </c>
      <c r="I30" s="31"/>
      <c r="J30" s="31">
        <v>1922</v>
      </c>
      <c r="K30" s="31">
        <v>0</v>
      </c>
      <c r="L30" s="31">
        <v>100</v>
      </c>
      <c r="M30" s="31">
        <v>27713</v>
      </c>
      <c r="N30" s="31">
        <v>24149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20"/>
      <c r="U30" s="15"/>
    </row>
    <row r="31" spans="1:21" ht="14.25">
      <c r="A31" s="25"/>
      <c r="B31" s="2">
        <v>2</v>
      </c>
      <c r="D31" s="9" t="s">
        <v>2</v>
      </c>
      <c r="E31" s="27" t="str">
        <f>$A$29&amp;"."&amp;$B$31</f>
        <v>8.3.2</v>
      </c>
      <c r="F31" s="28" t="s">
        <v>54</v>
      </c>
      <c r="G31" s="29" t="s">
        <v>47</v>
      </c>
      <c r="H31" s="30">
        <f>SUM(I31:T31)</f>
        <v>113452</v>
      </c>
      <c r="I31" s="31"/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60439</v>
      </c>
      <c r="Q31" s="31">
        <v>14068</v>
      </c>
      <c r="R31" s="31">
        <v>15440</v>
      </c>
      <c r="S31" s="31">
        <v>23505</v>
      </c>
      <c r="T31" s="20"/>
      <c r="U31" s="15"/>
    </row>
    <row r="32" spans="1:21" ht="15" customHeight="1">
      <c r="A32" s="25"/>
      <c r="E32" s="32"/>
      <c r="F32" s="33" t="s">
        <v>50</v>
      </c>
      <c r="G32" s="34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20"/>
      <c r="U32" s="15"/>
    </row>
    <row r="33" spans="1:21" ht="15" customHeight="1">
      <c r="A33" s="25" t="s">
        <v>56</v>
      </c>
      <c r="C33" s="9" t="s">
        <v>2</v>
      </c>
      <c r="E33" s="16" t="str">
        <f>A33</f>
        <v>8.4</v>
      </c>
      <c r="F33" s="26">
        <v>2012</v>
      </c>
      <c r="G33" s="18" t="s">
        <v>47</v>
      </c>
      <c r="H33" s="24">
        <f aca="true" t="shared" si="6" ref="H33:S33">SUM(H34:H36)</f>
        <v>203244</v>
      </c>
      <c r="I33" s="24">
        <f t="shared" si="6"/>
        <v>0</v>
      </c>
      <c r="J33" s="24">
        <f t="shared" si="6"/>
        <v>0</v>
      </c>
      <c r="K33" s="24">
        <f t="shared" si="6"/>
        <v>500</v>
      </c>
      <c r="L33" s="24">
        <f t="shared" si="6"/>
        <v>0</v>
      </c>
      <c r="M33" s="24">
        <f t="shared" si="6"/>
        <v>110854</v>
      </c>
      <c r="N33" s="24">
        <f t="shared" si="6"/>
        <v>27147</v>
      </c>
      <c r="O33" s="24">
        <f t="shared" si="6"/>
        <v>0</v>
      </c>
      <c r="P33" s="24">
        <f t="shared" si="6"/>
        <v>31912</v>
      </c>
      <c r="Q33" s="24">
        <f t="shared" si="6"/>
        <v>0</v>
      </c>
      <c r="R33" s="24">
        <f t="shared" si="6"/>
        <v>27696</v>
      </c>
      <c r="S33" s="24">
        <f t="shared" si="6"/>
        <v>5135</v>
      </c>
      <c r="T33" s="20" t="s">
        <v>49</v>
      </c>
      <c r="U33" s="15"/>
    </row>
    <row r="34" spans="1:21" ht="11.25">
      <c r="A34" s="25"/>
      <c r="B34" s="2">
        <v>1</v>
      </c>
      <c r="E34" s="27" t="str">
        <f>A33&amp;"."&amp;B34</f>
        <v>8.4.1</v>
      </c>
      <c r="F34" s="28" t="s">
        <v>52</v>
      </c>
      <c r="G34" s="29" t="s">
        <v>47</v>
      </c>
      <c r="H34" s="30">
        <f>SUM(I34:T34)</f>
        <v>138501</v>
      </c>
      <c r="I34" s="31"/>
      <c r="J34" s="31">
        <v>0</v>
      </c>
      <c r="K34" s="31">
        <v>500</v>
      </c>
      <c r="L34" s="31">
        <v>0</v>
      </c>
      <c r="M34" s="31">
        <v>110854</v>
      </c>
      <c r="N34" s="31">
        <v>27147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20"/>
      <c r="U34" s="15"/>
    </row>
    <row r="35" spans="1:21" ht="15" customHeight="1">
      <c r="A35" s="25"/>
      <c r="B35" s="2">
        <v>2</v>
      </c>
      <c r="D35" s="9" t="s">
        <v>2</v>
      </c>
      <c r="E35" s="27" t="str">
        <f>$A$33&amp;"."&amp;$B$35</f>
        <v>8.4.2</v>
      </c>
      <c r="F35" s="28" t="s">
        <v>54</v>
      </c>
      <c r="G35" s="29" t="s">
        <v>47</v>
      </c>
      <c r="H35" s="30">
        <f>SUM(I35:T35)</f>
        <v>64743</v>
      </c>
      <c r="I35" s="31"/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31912</v>
      </c>
      <c r="Q35" s="31">
        <v>0</v>
      </c>
      <c r="R35" s="31">
        <v>27696</v>
      </c>
      <c r="S35" s="31">
        <v>5135</v>
      </c>
      <c r="T35" s="20"/>
      <c r="U35" s="15"/>
    </row>
    <row r="36" spans="1:21" ht="15" customHeight="1">
      <c r="A36" s="25"/>
      <c r="E36" s="32"/>
      <c r="F36" s="33" t="s">
        <v>50</v>
      </c>
      <c r="G36" s="34"/>
      <c r="H36" s="3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20"/>
      <c r="U36" s="15"/>
    </row>
    <row r="37" spans="1:21" ht="14.25">
      <c r="A37" s="25" t="s">
        <v>57</v>
      </c>
      <c r="C37" s="9" t="s">
        <v>2</v>
      </c>
      <c r="E37" s="16" t="str">
        <f>A37</f>
        <v>8.5</v>
      </c>
      <c r="F37" s="26">
        <v>2013</v>
      </c>
      <c r="G37" s="18" t="s">
        <v>47</v>
      </c>
      <c r="H37" s="24">
        <f aca="true" t="shared" si="7" ref="H37:S37">SUM(H38:H39)</f>
        <v>100951</v>
      </c>
      <c r="I37" s="24">
        <f t="shared" si="7"/>
        <v>0</v>
      </c>
      <c r="J37" s="24">
        <f t="shared" si="7"/>
        <v>42502</v>
      </c>
      <c r="K37" s="24">
        <f t="shared" si="7"/>
        <v>29031</v>
      </c>
      <c r="L37" s="24">
        <f t="shared" si="7"/>
        <v>0</v>
      </c>
      <c r="M37" s="24">
        <f t="shared" si="7"/>
        <v>0</v>
      </c>
      <c r="N37" s="24">
        <f t="shared" si="7"/>
        <v>29418</v>
      </c>
      <c r="O37" s="24">
        <f t="shared" si="7"/>
        <v>0</v>
      </c>
      <c r="P37" s="24">
        <f t="shared" si="7"/>
        <v>0</v>
      </c>
      <c r="Q37" s="24">
        <f t="shared" si="7"/>
        <v>0</v>
      </c>
      <c r="R37" s="24">
        <f t="shared" si="7"/>
        <v>0</v>
      </c>
      <c r="S37" s="24">
        <f t="shared" si="7"/>
        <v>0</v>
      </c>
      <c r="T37" s="20" t="s">
        <v>49</v>
      </c>
      <c r="U37" s="15"/>
    </row>
    <row r="38" spans="1:21" ht="15" customHeight="1">
      <c r="A38" s="25"/>
      <c r="B38" s="2">
        <v>1</v>
      </c>
      <c r="E38" s="27" t="str">
        <f>A37&amp;"."&amp;B38</f>
        <v>8.5.1</v>
      </c>
      <c r="F38" s="28" t="s">
        <v>52</v>
      </c>
      <c r="G38" s="29" t="s">
        <v>47</v>
      </c>
      <c r="H38" s="30">
        <f>SUM(I38:T38)</f>
        <v>100951</v>
      </c>
      <c r="I38" s="31"/>
      <c r="J38" s="31">
        <v>42502</v>
      </c>
      <c r="K38" s="31">
        <v>29031</v>
      </c>
      <c r="L38" s="31">
        <v>0</v>
      </c>
      <c r="M38" s="31">
        <v>0</v>
      </c>
      <c r="N38" s="31">
        <v>29418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20"/>
      <c r="U38" s="15"/>
    </row>
    <row r="39" spans="1:21" ht="15" customHeight="1">
      <c r="A39" s="25"/>
      <c r="E39" s="32"/>
      <c r="F39" s="33" t="s">
        <v>50</v>
      </c>
      <c r="G39" s="34"/>
      <c r="H39" s="35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15"/>
    </row>
    <row r="40" spans="1:21" ht="14.25">
      <c r="A40" s="25" t="s">
        <v>58</v>
      </c>
      <c r="C40" s="9" t="s">
        <v>2</v>
      </c>
      <c r="E40" s="16" t="str">
        <f>A40</f>
        <v>8.6</v>
      </c>
      <c r="F40" s="26">
        <v>2014</v>
      </c>
      <c r="G40" s="18" t="s">
        <v>47</v>
      </c>
      <c r="H40" s="24">
        <f aca="true" t="shared" si="8" ref="H40:S40">SUM(H41:H42)</f>
        <v>64793</v>
      </c>
      <c r="I40" s="24">
        <f t="shared" si="8"/>
        <v>0</v>
      </c>
      <c r="J40" s="24">
        <f t="shared" si="8"/>
        <v>42657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22136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0" t="s">
        <v>49</v>
      </c>
      <c r="U40" s="15"/>
    </row>
    <row r="41" spans="1:21" ht="15" customHeight="1">
      <c r="A41" s="25"/>
      <c r="B41" s="2">
        <v>1</v>
      </c>
      <c r="E41" s="27" t="str">
        <f>A40&amp;"."&amp;B41</f>
        <v>8.6.1</v>
      </c>
      <c r="F41" s="28" t="s">
        <v>52</v>
      </c>
      <c r="G41" s="29" t="s">
        <v>47</v>
      </c>
      <c r="H41" s="30">
        <f>SUM(I41:T41)</f>
        <v>64793</v>
      </c>
      <c r="I41" s="31"/>
      <c r="J41" s="31">
        <v>42657</v>
      </c>
      <c r="K41" s="31">
        <v>0</v>
      </c>
      <c r="L41" s="31">
        <v>0</v>
      </c>
      <c r="M41" s="31">
        <v>0</v>
      </c>
      <c r="N41" s="31">
        <v>22136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20"/>
      <c r="U41" s="15"/>
    </row>
    <row r="42" spans="1:21" ht="15" customHeight="1">
      <c r="A42" s="25"/>
      <c r="E42" s="32"/>
      <c r="F42" s="33" t="s">
        <v>50</v>
      </c>
      <c r="G42" s="34"/>
      <c r="H42" s="3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20"/>
      <c r="U42" s="15"/>
    </row>
    <row r="43" spans="1:21" ht="14.25">
      <c r="A43" s="25" t="s">
        <v>59</v>
      </c>
      <c r="C43" s="9" t="s">
        <v>2</v>
      </c>
      <c r="E43" s="16" t="str">
        <f>A43</f>
        <v>8.7</v>
      </c>
      <c r="F43" s="26">
        <v>2015</v>
      </c>
      <c r="G43" s="18" t="s">
        <v>47</v>
      </c>
      <c r="H43" s="24">
        <f aca="true" t="shared" si="9" ref="H43:S43">SUM(H44:H45)</f>
        <v>70329</v>
      </c>
      <c r="I43" s="24">
        <f t="shared" si="9"/>
        <v>0</v>
      </c>
      <c r="J43" s="24">
        <f t="shared" si="9"/>
        <v>42600</v>
      </c>
      <c r="K43" s="24">
        <f t="shared" si="9"/>
        <v>0</v>
      </c>
      <c r="L43" s="24">
        <f t="shared" si="9"/>
        <v>0</v>
      </c>
      <c r="M43" s="24">
        <f t="shared" si="9"/>
        <v>0</v>
      </c>
      <c r="N43" s="24">
        <f t="shared" si="9"/>
        <v>27729</v>
      </c>
      <c r="O43" s="24">
        <f t="shared" si="9"/>
        <v>0</v>
      </c>
      <c r="P43" s="24">
        <f t="shared" si="9"/>
        <v>0</v>
      </c>
      <c r="Q43" s="24">
        <f t="shared" si="9"/>
        <v>0</v>
      </c>
      <c r="R43" s="24">
        <f t="shared" si="9"/>
        <v>0</v>
      </c>
      <c r="S43" s="24">
        <f t="shared" si="9"/>
        <v>0</v>
      </c>
      <c r="T43" s="20" t="s">
        <v>49</v>
      </c>
      <c r="U43" s="15"/>
    </row>
    <row r="44" spans="1:21" ht="15" customHeight="1">
      <c r="A44" s="25"/>
      <c r="B44" s="2">
        <v>1</v>
      </c>
      <c r="E44" s="27" t="str">
        <f>A43&amp;"."&amp;B44</f>
        <v>8.7.1</v>
      </c>
      <c r="F44" s="28" t="s">
        <v>52</v>
      </c>
      <c r="G44" s="29" t="s">
        <v>47</v>
      </c>
      <c r="H44" s="30">
        <f>SUM(I44:T44)</f>
        <v>70329</v>
      </c>
      <c r="I44" s="31"/>
      <c r="J44" s="31">
        <v>42600</v>
      </c>
      <c r="K44" s="31">
        <v>0</v>
      </c>
      <c r="L44" s="31">
        <v>0</v>
      </c>
      <c r="M44" s="31">
        <v>0</v>
      </c>
      <c r="N44" s="31">
        <v>27729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20"/>
      <c r="U44" s="15"/>
    </row>
    <row r="45" spans="1:21" ht="15" customHeight="1">
      <c r="A45" s="25"/>
      <c r="E45" s="32"/>
      <c r="F45" s="33" t="s">
        <v>50</v>
      </c>
      <c r="G45" s="34"/>
      <c r="H45" s="35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20"/>
      <c r="U45" s="15"/>
    </row>
    <row r="46" spans="1:21" ht="14.25">
      <c r="A46" s="25" t="s">
        <v>60</v>
      </c>
      <c r="C46" s="9" t="s">
        <v>2</v>
      </c>
      <c r="E46" s="16" t="str">
        <f>A46</f>
        <v>8.8</v>
      </c>
      <c r="F46" s="26">
        <v>2016</v>
      </c>
      <c r="G46" s="18" t="s">
        <v>47</v>
      </c>
      <c r="H46" s="24">
        <f aca="true" t="shared" si="10" ref="H46:S46">SUM(H47:H48)</f>
        <v>25118</v>
      </c>
      <c r="I46" s="24">
        <f t="shared" si="10"/>
        <v>0</v>
      </c>
      <c r="J46" s="24">
        <f t="shared" si="10"/>
        <v>0</v>
      </c>
      <c r="K46" s="24">
        <f t="shared" si="10"/>
        <v>0</v>
      </c>
      <c r="L46" s="24">
        <f t="shared" si="10"/>
        <v>0</v>
      </c>
      <c r="M46" s="24">
        <f t="shared" si="10"/>
        <v>0</v>
      </c>
      <c r="N46" s="24">
        <f t="shared" si="10"/>
        <v>25118</v>
      </c>
      <c r="O46" s="24">
        <f t="shared" si="10"/>
        <v>0</v>
      </c>
      <c r="P46" s="24">
        <f t="shared" si="10"/>
        <v>0</v>
      </c>
      <c r="Q46" s="24">
        <f t="shared" si="10"/>
        <v>0</v>
      </c>
      <c r="R46" s="24">
        <f t="shared" si="10"/>
        <v>0</v>
      </c>
      <c r="S46" s="24">
        <f t="shared" si="10"/>
        <v>0</v>
      </c>
      <c r="T46" s="20" t="s">
        <v>49</v>
      </c>
      <c r="U46" s="15"/>
    </row>
    <row r="47" spans="1:21" ht="15" customHeight="1">
      <c r="A47" s="25"/>
      <c r="B47" s="2">
        <v>1</v>
      </c>
      <c r="E47" s="27" t="str">
        <f>A46&amp;"."&amp;B47</f>
        <v>8.8.1</v>
      </c>
      <c r="F47" s="28" t="s">
        <v>52</v>
      </c>
      <c r="G47" s="29" t="s">
        <v>47</v>
      </c>
      <c r="H47" s="30">
        <f>SUM(I47:T47)</f>
        <v>25118</v>
      </c>
      <c r="I47" s="31"/>
      <c r="J47" s="31">
        <v>0</v>
      </c>
      <c r="K47" s="31">
        <v>0</v>
      </c>
      <c r="L47" s="31">
        <v>0</v>
      </c>
      <c r="M47" s="31">
        <v>0</v>
      </c>
      <c r="N47" s="31">
        <v>25118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20"/>
      <c r="U47" s="15"/>
    </row>
    <row r="48" spans="1:21" ht="15" customHeight="1">
      <c r="A48" s="25"/>
      <c r="E48" s="32"/>
      <c r="F48" s="33" t="s">
        <v>50</v>
      </c>
      <c r="G48" s="34"/>
      <c r="H48" s="35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20"/>
      <c r="U48" s="15"/>
    </row>
    <row r="49" spans="1:21" ht="14.25">
      <c r="A49" s="25" t="s">
        <v>61</v>
      </c>
      <c r="C49" s="9" t="s">
        <v>2</v>
      </c>
      <c r="E49" s="16" t="str">
        <f>A49</f>
        <v>8.9</v>
      </c>
      <c r="F49" s="26">
        <v>2017</v>
      </c>
      <c r="G49" s="18" t="s">
        <v>47</v>
      </c>
      <c r="H49" s="24">
        <f aca="true" t="shared" si="11" ref="H49:S49">SUM(H50:H51)</f>
        <v>29974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29974</v>
      </c>
      <c r="O49" s="24">
        <f t="shared" si="11"/>
        <v>0</v>
      </c>
      <c r="P49" s="24">
        <f t="shared" si="11"/>
        <v>0</v>
      </c>
      <c r="Q49" s="24">
        <f t="shared" si="11"/>
        <v>0</v>
      </c>
      <c r="R49" s="24">
        <f t="shared" si="11"/>
        <v>0</v>
      </c>
      <c r="S49" s="24">
        <f t="shared" si="11"/>
        <v>0</v>
      </c>
      <c r="T49" s="20" t="s">
        <v>49</v>
      </c>
      <c r="U49" s="15"/>
    </row>
    <row r="50" spans="1:21" ht="15" customHeight="1">
      <c r="A50" s="25"/>
      <c r="B50" s="2">
        <v>1</v>
      </c>
      <c r="E50" s="27" t="str">
        <f>A49&amp;"."&amp;B50</f>
        <v>8.9.1</v>
      </c>
      <c r="F50" s="28" t="s">
        <v>52</v>
      </c>
      <c r="G50" s="29" t="s">
        <v>47</v>
      </c>
      <c r="H50" s="30">
        <f>SUM(I50:T50)</f>
        <v>29974</v>
      </c>
      <c r="I50" s="31"/>
      <c r="J50" s="31">
        <v>0</v>
      </c>
      <c r="K50" s="31">
        <v>0</v>
      </c>
      <c r="L50" s="31">
        <v>0</v>
      </c>
      <c r="M50" s="31">
        <v>0</v>
      </c>
      <c r="N50" s="31">
        <v>29974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20"/>
      <c r="U50" s="15"/>
    </row>
    <row r="51" spans="1:21" ht="15" customHeight="1">
      <c r="A51" s="25"/>
      <c r="E51" s="32"/>
      <c r="F51" s="33" t="s">
        <v>50</v>
      </c>
      <c r="G51" s="34"/>
      <c r="H51" s="3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0"/>
      <c r="U51" s="15"/>
    </row>
    <row r="52" spans="1:21" ht="14.25">
      <c r="A52" s="25" t="s">
        <v>62</v>
      </c>
      <c r="C52" s="9" t="s">
        <v>2</v>
      </c>
      <c r="E52" s="16" t="str">
        <f>A52</f>
        <v>8.10</v>
      </c>
      <c r="F52" s="26">
        <v>2018</v>
      </c>
      <c r="G52" s="18" t="s">
        <v>47</v>
      </c>
      <c r="H52" s="24">
        <f aca="true" t="shared" si="12" ref="H52:S52">SUM(H53:H54)</f>
        <v>19520</v>
      </c>
      <c r="I52" s="24">
        <f t="shared" si="12"/>
        <v>0</v>
      </c>
      <c r="J52" s="24">
        <f t="shared" si="12"/>
        <v>0</v>
      </c>
      <c r="K52" s="24">
        <f t="shared" si="12"/>
        <v>0</v>
      </c>
      <c r="L52" s="24">
        <f t="shared" si="12"/>
        <v>0</v>
      </c>
      <c r="M52" s="24">
        <f t="shared" si="12"/>
        <v>0</v>
      </c>
      <c r="N52" s="24">
        <f t="shared" si="12"/>
        <v>19520</v>
      </c>
      <c r="O52" s="24">
        <f t="shared" si="12"/>
        <v>0</v>
      </c>
      <c r="P52" s="24">
        <f t="shared" si="12"/>
        <v>0</v>
      </c>
      <c r="Q52" s="24">
        <f t="shared" si="12"/>
        <v>0</v>
      </c>
      <c r="R52" s="24">
        <f t="shared" si="12"/>
        <v>0</v>
      </c>
      <c r="S52" s="24">
        <f t="shared" si="12"/>
        <v>0</v>
      </c>
      <c r="T52" s="20" t="s">
        <v>49</v>
      </c>
      <c r="U52" s="15"/>
    </row>
    <row r="53" spans="1:21" ht="15" customHeight="1">
      <c r="A53" s="25"/>
      <c r="B53" s="2">
        <v>1</v>
      </c>
      <c r="E53" s="27" t="str">
        <f>A52&amp;"."&amp;B53</f>
        <v>8.10.1</v>
      </c>
      <c r="F53" s="28" t="s">
        <v>52</v>
      </c>
      <c r="G53" s="29" t="s">
        <v>47</v>
      </c>
      <c r="H53" s="30">
        <f>SUM(I53:T53)</f>
        <v>19520</v>
      </c>
      <c r="I53" s="31"/>
      <c r="J53" s="31">
        <v>0</v>
      </c>
      <c r="K53" s="31">
        <v>0</v>
      </c>
      <c r="L53" s="31">
        <v>0</v>
      </c>
      <c r="M53" s="31">
        <v>0</v>
      </c>
      <c r="N53" s="31">
        <v>19520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20"/>
      <c r="U53" s="15"/>
    </row>
    <row r="54" spans="1:21" ht="15" customHeight="1">
      <c r="A54" s="25"/>
      <c r="E54" s="32"/>
      <c r="F54" s="33" t="s">
        <v>50</v>
      </c>
      <c r="G54" s="34"/>
      <c r="H54" s="35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20"/>
      <c r="U54" s="15"/>
    </row>
    <row r="55" spans="5:21" ht="15" customHeight="1">
      <c r="E55" s="32"/>
      <c r="F55" s="34" t="s">
        <v>63</v>
      </c>
      <c r="G55" s="35"/>
      <c r="H55" s="35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6"/>
      <c r="U55" s="15"/>
    </row>
    <row r="56" spans="5:21" ht="22.5">
      <c r="E56" s="16" t="s">
        <v>16</v>
      </c>
      <c r="F56" s="17" t="s">
        <v>64</v>
      </c>
      <c r="G56" s="18"/>
      <c r="H56" s="18" t="s">
        <v>23</v>
      </c>
      <c r="I56" s="18" t="s">
        <v>23</v>
      </c>
      <c r="J56" s="18" t="s">
        <v>23</v>
      </c>
      <c r="K56" s="18" t="s">
        <v>23</v>
      </c>
      <c r="L56" s="18" t="s">
        <v>23</v>
      </c>
      <c r="M56" s="18" t="s">
        <v>23</v>
      </c>
      <c r="N56" s="18" t="s">
        <v>23</v>
      </c>
      <c r="O56" s="18" t="s">
        <v>23</v>
      </c>
      <c r="P56" s="18" t="s">
        <v>23</v>
      </c>
      <c r="Q56" s="18" t="s">
        <v>23</v>
      </c>
      <c r="R56" s="18" t="s">
        <v>23</v>
      </c>
      <c r="S56" s="18" t="s">
        <v>23</v>
      </c>
      <c r="T56" s="36"/>
      <c r="U56" s="15"/>
    </row>
    <row r="57" spans="5:21" ht="15" customHeight="1">
      <c r="E57" s="16" t="s">
        <v>65</v>
      </c>
      <c r="F57" s="37" t="s">
        <v>66</v>
      </c>
      <c r="G57" s="18" t="s">
        <v>67</v>
      </c>
      <c r="H57" s="18" t="s">
        <v>23</v>
      </c>
      <c r="I57" s="18" t="s">
        <v>23</v>
      </c>
      <c r="J57" s="18" t="s">
        <v>23</v>
      </c>
      <c r="K57" s="18" t="s">
        <v>23</v>
      </c>
      <c r="L57" s="18" t="s">
        <v>23</v>
      </c>
      <c r="M57" s="18" t="s">
        <v>23</v>
      </c>
      <c r="N57" s="18" t="s">
        <v>23</v>
      </c>
      <c r="O57" s="18" t="s">
        <v>23</v>
      </c>
      <c r="P57" s="18" t="s">
        <v>23</v>
      </c>
      <c r="Q57" s="18" t="s">
        <v>23</v>
      </c>
      <c r="R57" s="18" t="s">
        <v>23</v>
      </c>
      <c r="S57" s="18" t="s">
        <v>23</v>
      </c>
      <c r="T57" s="36"/>
      <c r="U57" s="15"/>
    </row>
    <row r="58" spans="5:21" ht="15" customHeight="1">
      <c r="E58" s="16" t="s">
        <v>68</v>
      </c>
      <c r="F58" s="38" t="s">
        <v>69</v>
      </c>
      <c r="G58" s="18" t="s">
        <v>67</v>
      </c>
      <c r="H58" s="39">
        <v>30</v>
      </c>
      <c r="I58" s="39"/>
      <c r="J58" s="39">
        <v>30</v>
      </c>
      <c r="K58" s="39">
        <v>30</v>
      </c>
      <c r="L58" s="39">
        <v>30</v>
      </c>
      <c r="M58" s="39">
        <v>30</v>
      </c>
      <c r="N58" s="39">
        <v>30</v>
      </c>
      <c r="O58" s="39">
        <v>30</v>
      </c>
      <c r="P58" s="39">
        <v>30</v>
      </c>
      <c r="Q58" s="39">
        <v>30</v>
      </c>
      <c r="R58" s="39">
        <v>30</v>
      </c>
      <c r="S58" s="39">
        <v>30</v>
      </c>
      <c r="T58" s="36"/>
      <c r="U58" s="15"/>
    </row>
    <row r="59" spans="5:21" ht="15" customHeight="1">
      <c r="E59" s="16" t="s">
        <v>70</v>
      </c>
      <c r="F59" s="38" t="s">
        <v>71</v>
      </c>
      <c r="G59" s="18" t="s">
        <v>67</v>
      </c>
      <c r="H59" s="39">
        <v>30</v>
      </c>
      <c r="I59" s="39"/>
      <c r="J59" s="39">
        <v>30</v>
      </c>
      <c r="K59" s="39">
        <v>30</v>
      </c>
      <c r="L59" s="39">
        <v>30</v>
      </c>
      <c r="M59" s="39">
        <v>30</v>
      </c>
      <c r="N59" s="39">
        <v>30</v>
      </c>
      <c r="O59" s="39">
        <v>30</v>
      </c>
      <c r="P59" s="39">
        <v>30</v>
      </c>
      <c r="Q59" s="39">
        <v>30</v>
      </c>
      <c r="R59" s="39">
        <v>30</v>
      </c>
      <c r="S59" s="39">
        <v>30</v>
      </c>
      <c r="T59" s="36"/>
      <c r="U59" s="15"/>
    </row>
    <row r="60" spans="5:21" ht="22.5">
      <c r="E60" s="16" t="s">
        <v>72</v>
      </c>
      <c r="F60" s="37" t="s">
        <v>73</v>
      </c>
      <c r="G60" s="18" t="s">
        <v>74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36"/>
      <c r="U60" s="15"/>
    </row>
    <row r="61" spans="5:21" ht="22.5">
      <c r="E61" s="16" t="s">
        <v>75</v>
      </c>
      <c r="F61" s="38" t="s">
        <v>69</v>
      </c>
      <c r="G61" s="18" t="s">
        <v>74</v>
      </c>
      <c r="H61" s="39">
        <v>0</v>
      </c>
      <c r="I61" s="39"/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6"/>
      <c r="U61" s="15"/>
    </row>
    <row r="62" spans="5:21" ht="22.5">
      <c r="E62" s="16" t="s">
        <v>76</v>
      </c>
      <c r="F62" s="38" t="s">
        <v>71</v>
      </c>
      <c r="G62" s="18" t="s">
        <v>74</v>
      </c>
      <c r="H62" s="39">
        <v>0</v>
      </c>
      <c r="I62" s="39"/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6"/>
      <c r="U62" s="15"/>
    </row>
    <row r="63" spans="5:21" ht="22.5">
      <c r="E63" s="16" t="s">
        <v>77</v>
      </c>
      <c r="F63" s="37" t="s">
        <v>78</v>
      </c>
      <c r="G63" s="18" t="s">
        <v>79</v>
      </c>
      <c r="H63" s="18" t="s">
        <v>23</v>
      </c>
      <c r="I63" s="18" t="s">
        <v>23</v>
      </c>
      <c r="J63" s="18" t="s">
        <v>23</v>
      </c>
      <c r="K63" s="18" t="s">
        <v>23</v>
      </c>
      <c r="L63" s="18" t="s">
        <v>23</v>
      </c>
      <c r="M63" s="18" t="s">
        <v>23</v>
      </c>
      <c r="N63" s="18" t="s">
        <v>23</v>
      </c>
      <c r="O63" s="18" t="s">
        <v>23</v>
      </c>
      <c r="P63" s="18" t="s">
        <v>23</v>
      </c>
      <c r="Q63" s="18" t="s">
        <v>23</v>
      </c>
      <c r="R63" s="18" t="s">
        <v>23</v>
      </c>
      <c r="S63" s="18" t="s">
        <v>23</v>
      </c>
      <c r="T63" s="36"/>
      <c r="U63" s="15"/>
    </row>
    <row r="64" spans="5:21" ht="16.5" customHeight="1">
      <c r="E64" s="16" t="s">
        <v>80</v>
      </c>
      <c r="F64" s="38" t="s">
        <v>69</v>
      </c>
      <c r="G64" s="18" t="s">
        <v>79</v>
      </c>
      <c r="H64" s="39">
        <v>24</v>
      </c>
      <c r="I64" s="39"/>
      <c r="J64" s="39">
        <v>24</v>
      </c>
      <c r="K64" s="39">
        <v>24</v>
      </c>
      <c r="L64" s="39">
        <v>24</v>
      </c>
      <c r="M64" s="39">
        <v>24</v>
      </c>
      <c r="N64" s="39">
        <v>24</v>
      </c>
      <c r="O64" s="39">
        <v>24</v>
      </c>
      <c r="P64" s="39">
        <v>24</v>
      </c>
      <c r="Q64" s="39">
        <v>24</v>
      </c>
      <c r="R64" s="39">
        <v>24</v>
      </c>
      <c r="S64" s="39">
        <v>24</v>
      </c>
      <c r="T64" s="36"/>
      <c r="U64" s="15"/>
    </row>
    <row r="65" spans="5:21" ht="16.5" customHeight="1">
      <c r="E65" s="16" t="s">
        <v>81</v>
      </c>
      <c r="F65" s="38" t="s">
        <v>71</v>
      </c>
      <c r="G65" s="18" t="s">
        <v>79</v>
      </c>
      <c r="H65" s="39">
        <v>24</v>
      </c>
      <c r="I65" s="39"/>
      <c r="J65" s="39">
        <v>24</v>
      </c>
      <c r="K65" s="39">
        <v>24</v>
      </c>
      <c r="L65" s="39">
        <v>24</v>
      </c>
      <c r="M65" s="39">
        <v>24</v>
      </c>
      <c r="N65" s="39">
        <v>24</v>
      </c>
      <c r="O65" s="39">
        <v>24</v>
      </c>
      <c r="P65" s="39">
        <v>24</v>
      </c>
      <c r="Q65" s="39">
        <v>24</v>
      </c>
      <c r="R65" s="39">
        <v>24</v>
      </c>
      <c r="S65" s="39">
        <v>24</v>
      </c>
      <c r="T65" s="36"/>
      <c r="U65" s="15"/>
    </row>
    <row r="66" spans="5:21" ht="15" customHeight="1">
      <c r="E66" s="16" t="s">
        <v>82</v>
      </c>
      <c r="F66" s="37" t="s">
        <v>83</v>
      </c>
      <c r="G66" s="18" t="s">
        <v>84</v>
      </c>
      <c r="H66" s="18" t="s">
        <v>23</v>
      </c>
      <c r="I66" s="18" t="s">
        <v>23</v>
      </c>
      <c r="J66" s="18" t="s">
        <v>23</v>
      </c>
      <c r="K66" s="18" t="s">
        <v>23</v>
      </c>
      <c r="L66" s="18" t="s">
        <v>23</v>
      </c>
      <c r="M66" s="18" t="s">
        <v>23</v>
      </c>
      <c r="N66" s="18" t="s">
        <v>23</v>
      </c>
      <c r="O66" s="18" t="s">
        <v>23</v>
      </c>
      <c r="P66" s="18" t="s">
        <v>23</v>
      </c>
      <c r="Q66" s="18" t="s">
        <v>23</v>
      </c>
      <c r="R66" s="18" t="s">
        <v>23</v>
      </c>
      <c r="S66" s="18" t="s">
        <v>23</v>
      </c>
      <c r="T66" s="36"/>
      <c r="U66" s="15"/>
    </row>
    <row r="67" spans="5:21" ht="15" customHeight="1">
      <c r="E67" s="16" t="s">
        <v>85</v>
      </c>
      <c r="F67" s="38" t="s">
        <v>69</v>
      </c>
      <c r="G67" s="18" t="s">
        <v>84</v>
      </c>
      <c r="H67" s="39">
        <v>25.3</v>
      </c>
      <c r="I67" s="39"/>
      <c r="J67" s="39">
        <v>25.3</v>
      </c>
      <c r="K67" s="39">
        <v>25.3</v>
      </c>
      <c r="L67" s="39">
        <v>25.3</v>
      </c>
      <c r="M67" s="39">
        <v>25.3</v>
      </c>
      <c r="N67" s="39">
        <v>25.3</v>
      </c>
      <c r="O67" s="39">
        <v>25.3</v>
      </c>
      <c r="P67" s="39">
        <v>25.3</v>
      </c>
      <c r="Q67" s="39">
        <v>25.3</v>
      </c>
      <c r="R67" s="39">
        <v>25.3</v>
      </c>
      <c r="S67" s="39">
        <v>25.3</v>
      </c>
      <c r="T67" s="36"/>
      <c r="U67" s="15"/>
    </row>
    <row r="68" spans="5:21" ht="15" customHeight="1">
      <c r="E68" s="16" t="s">
        <v>86</v>
      </c>
      <c r="F68" s="38" t="s">
        <v>71</v>
      </c>
      <c r="G68" s="18" t="s">
        <v>84</v>
      </c>
      <c r="H68" s="39">
        <v>16.1</v>
      </c>
      <c r="I68" s="39">
        <v>16.1</v>
      </c>
      <c r="J68" s="39">
        <v>16.1</v>
      </c>
      <c r="K68" s="39">
        <v>16.1</v>
      </c>
      <c r="L68" s="39">
        <v>16.1</v>
      </c>
      <c r="M68" s="39">
        <v>16.1</v>
      </c>
      <c r="N68" s="39">
        <v>16.1</v>
      </c>
      <c r="O68" s="39">
        <v>16.1</v>
      </c>
      <c r="P68" s="39">
        <v>16.1</v>
      </c>
      <c r="Q68" s="39">
        <v>16.1</v>
      </c>
      <c r="R68" s="39">
        <v>16.1</v>
      </c>
      <c r="S68" s="39">
        <v>16.1</v>
      </c>
      <c r="T68" s="36"/>
      <c r="U68" s="15"/>
    </row>
    <row r="69" spans="5:21" ht="22.5">
      <c r="E69" s="16" t="s">
        <v>87</v>
      </c>
      <c r="F69" s="37" t="s">
        <v>88</v>
      </c>
      <c r="G69" s="18" t="s">
        <v>84</v>
      </c>
      <c r="H69" s="18" t="s">
        <v>23</v>
      </c>
      <c r="I69" s="18" t="s">
        <v>23</v>
      </c>
      <c r="J69" s="18" t="s">
        <v>23</v>
      </c>
      <c r="K69" s="18" t="s">
        <v>23</v>
      </c>
      <c r="L69" s="18" t="s">
        <v>23</v>
      </c>
      <c r="M69" s="18" t="s">
        <v>23</v>
      </c>
      <c r="N69" s="18" t="s">
        <v>23</v>
      </c>
      <c r="O69" s="18" t="s">
        <v>23</v>
      </c>
      <c r="P69" s="18" t="s">
        <v>23</v>
      </c>
      <c r="Q69" s="18" t="s">
        <v>23</v>
      </c>
      <c r="R69" s="18" t="s">
        <v>23</v>
      </c>
      <c r="S69" s="18" t="s">
        <v>23</v>
      </c>
      <c r="T69" s="36"/>
      <c r="U69" s="15"/>
    </row>
    <row r="70" spans="5:21" ht="15" customHeight="1">
      <c r="E70" s="16" t="s">
        <v>89</v>
      </c>
      <c r="F70" s="38" t="s">
        <v>69</v>
      </c>
      <c r="G70" s="18" t="s">
        <v>84</v>
      </c>
      <c r="H70" s="39">
        <v>0</v>
      </c>
      <c r="I70" s="39"/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6"/>
      <c r="U70" s="15"/>
    </row>
    <row r="71" spans="5:21" ht="15" customHeight="1">
      <c r="E71" s="16" t="s">
        <v>90</v>
      </c>
      <c r="F71" s="38" t="s">
        <v>71</v>
      </c>
      <c r="G71" s="18" t="s">
        <v>84</v>
      </c>
      <c r="H71" s="39">
        <v>0</v>
      </c>
      <c r="I71" s="39"/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6"/>
      <c r="U71" s="15"/>
    </row>
    <row r="72" spans="5:21" ht="22.5">
      <c r="E72" s="16" t="s">
        <v>91</v>
      </c>
      <c r="F72" s="37" t="s">
        <v>92</v>
      </c>
      <c r="G72" s="18" t="s">
        <v>93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8" t="s">
        <v>23</v>
      </c>
      <c r="N72" s="18" t="s">
        <v>23</v>
      </c>
      <c r="O72" s="18" t="s">
        <v>23</v>
      </c>
      <c r="P72" s="18" t="s">
        <v>23</v>
      </c>
      <c r="Q72" s="18" t="s">
        <v>23</v>
      </c>
      <c r="R72" s="18" t="s">
        <v>23</v>
      </c>
      <c r="S72" s="18" t="s">
        <v>23</v>
      </c>
      <c r="T72" s="36"/>
      <c r="U72" s="15"/>
    </row>
    <row r="73" spans="5:21" ht="15" customHeight="1">
      <c r="E73" s="16" t="s">
        <v>94</v>
      </c>
      <c r="F73" s="38" t="s">
        <v>69</v>
      </c>
      <c r="G73" s="18" t="s">
        <v>93</v>
      </c>
      <c r="H73" s="40">
        <v>353262</v>
      </c>
      <c r="I73" s="40"/>
      <c r="J73" s="40">
        <v>353262</v>
      </c>
      <c r="K73" s="40">
        <v>353262</v>
      </c>
      <c r="L73" s="40">
        <v>353262</v>
      </c>
      <c r="M73" s="40">
        <v>353262</v>
      </c>
      <c r="N73" s="40">
        <v>353262</v>
      </c>
      <c r="O73" s="40">
        <v>353262</v>
      </c>
      <c r="P73" s="40">
        <v>353262</v>
      </c>
      <c r="Q73" s="40">
        <v>353262</v>
      </c>
      <c r="R73" s="40">
        <v>353262</v>
      </c>
      <c r="S73" s="40">
        <v>353262</v>
      </c>
      <c r="T73" s="36"/>
      <c r="U73" s="15"/>
    </row>
    <row r="74" spans="5:21" ht="15" customHeight="1">
      <c r="E74" s="16" t="s">
        <v>95</v>
      </c>
      <c r="F74" s="38" t="s">
        <v>71</v>
      </c>
      <c r="G74" s="18" t="s">
        <v>93</v>
      </c>
      <c r="H74" s="40">
        <v>353262</v>
      </c>
      <c r="I74" s="40"/>
      <c r="J74" s="40">
        <v>353262</v>
      </c>
      <c r="K74" s="40">
        <v>353262</v>
      </c>
      <c r="L74" s="40">
        <v>353262</v>
      </c>
      <c r="M74" s="40">
        <v>353262</v>
      </c>
      <c r="N74" s="40">
        <v>353262</v>
      </c>
      <c r="O74" s="40">
        <v>353262</v>
      </c>
      <c r="P74" s="40">
        <v>353262</v>
      </c>
      <c r="Q74" s="40">
        <v>353262</v>
      </c>
      <c r="R74" s="40">
        <v>353262</v>
      </c>
      <c r="S74" s="40">
        <v>353262</v>
      </c>
      <c r="T74" s="36"/>
      <c r="U74" s="15"/>
    </row>
    <row r="75" spans="5:21" ht="15" customHeight="1">
      <c r="E75" s="16" t="s">
        <v>96</v>
      </c>
      <c r="F75" s="37" t="s">
        <v>97</v>
      </c>
      <c r="G75" s="18" t="s">
        <v>98</v>
      </c>
      <c r="H75" s="18" t="s">
        <v>23</v>
      </c>
      <c r="I75" s="18" t="s">
        <v>23</v>
      </c>
      <c r="J75" s="18" t="s">
        <v>23</v>
      </c>
      <c r="K75" s="18" t="s">
        <v>23</v>
      </c>
      <c r="L75" s="18" t="s">
        <v>23</v>
      </c>
      <c r="M75" s="18" t="s">
        <v>23</v>
      </c>
      <c r="N75" s="18" t="s">
        <v>23</v>
      </c>
      <c r="O75" s="18" t="s">
        <v>23</v>
      </c>
      <c r="P75" s="18" t="s">
        <v>23</v>
      </c>
      <c r="Q75" s="18" t="s">
        <v>23</v>
      </c>
      <c r="R75" s="18" t="s">
        <v>23</v>
      </c>
      <c r="S75" s="18" t="s">
        <v>23</v>
      </c>
      <c r="T75" s="36"/>
      <c r="U75" s="15"/>
    </row>
    <row r="76" spans="5:21" ht="15" customHeight="1">
      <c r="E76" s="16" t="s">
        <v>99</v>
      </c>
      <c r="F76" s="38" t="s">
        <v>69</v>
      </c>
      <c r="G76" s="18" t="s">
        <v>98</v>
      </c>
      <c r="H76" s="39">
        <v>64.01</v>
      </c>
      <c r="I76" s="39"/>
      <c r="J76" s="39">
        <v>64.01</v>
      </c>
      <c r="K76" s="39">
        <v>64.01</v>
      </c>
      <c r="L76" s="39">
        <v>64.01</v>
      </c>
      <c r="M76" s="39">
        <v>64.01</v>
      </c>
      <c r="N76" s="39">
        <v>64.01</v>
      </c>
      <c r="O76" s="39">
        <v>64.01</v>
      </c>
      <c r="P76" s="39">
        <v>64.01</v>
      </c>
      <c r="Q76" s="39">
        <v>64.01</v>
      </c>
      <c r="R76" s="39">
        <v>64.01</v>
      </c>
      <c r="S76" s="39">
        <v>64.01</v>
      </c>
      <c r="T76" s="36"/>
      <c r="U76" s="15"/>
    </row>
    <row r="77" spans="5:21" ht="15" customHeight="1">
      <c r="E77" s="16" t="s">
        <v>100</v>
      </c>
      <c r="F77" s="38" t="s">
        <v>71</v>
      </c>
      <c r="G77" s="18" t="s">
        <v>98</v>
      </c>
      <c r="H77" s="39">
        <v>63.9</v>
      </c>
      <c r="I77" s="39"/>
      <c r="J77" s="39">
        <v>63.9</v>
      </c>
      <c r="K77" s="39">
        <v>63.9</v>
      </c>
      <c r="L77" s="39">
        <v>63.9</v>
      </c>
      <c r="M77" s="39">
        <v>63.9</v>
      </c>
      <c r="N77" s="39">
        <v>63.9</v>
      </c>
      <c r="O77" s="39">
        <v>63.9</v>
      </c>
      <c r="P77" s="39">
        <v>63.9</v>
      </c>
      <c r="Q77" s="39">
        <v>63.9</v>
      </c>
      <c r="R77" s="39">
        <v>63.9</v>
      </c>
      <c r="S77" s="39">
        <v>63.9</v>
      </c>
      <c r="T77" s="36"/>
      <c r="U77" s="15"/>
    </row>
    <row r="78" spans="5:21" ht="22.5">
      <c r="E78" s="16" t="s">
        <v>101</v>
      </c>
      <c r="F78" s="37" t="s">
        <v>102</v>
      </c>
      <c r="G78" s="18" t="s">
        <v>103</v>
      </c>
      <c r="H78" s="18" t="s">
        <v>23</v>
      </c>
      <c r="I78" s="18" t="s">
        <v>23</v>
      </c>
      <c r="J78" s="18" t="s">
        <v>23</v>
      </c>
      <c r="K78" s="18" t="s">
        <v>23</v>
      </c>
      <c r="L78" s="18" t="s">
        <v>23</v>
      </c>
      <c r="M78" s="18" t="s">
        <v>23</v>
      </c>
      <c r="N78" s="18" t="s">
        <v>23</v>
      </c>
      <c r="O78" s="18" t="s">
        <v>23</v>
      </c>
      <c r="P78" s="18" t="s">
        <v>23</v>
      </c>
      <c r="Q78" s="18" t="s">
        <v>23</v>
      </c>
      <c r="R78" s="18" t="s">
        <v>23</v>
      </c>
      <c r="S78" s="18" t="s">
        <v>23</v>
      </c>
      <c r="T78" s="36"/>
      <c r="U78" s="15"/>
    </row>
    <row r="79" spans="5:21" ht="15" customHeight="1">
      <c r="E79" s="16" t="s">
        <v>104</v>
      </c>
      <c r="F79" s="38" t="s">
        <v>69</v>
      </c>
      <c r="G79" s="18" t="s">
        <v>103</v>
      </c>
      <c r="H79" s="39">
        <v>0.68</v>
      </c>
      <c r="I79" s="39"/>
      <c r="J79" s="39">
        <v>0.68</v>
      </c>
      <c r="K79" s="39">
        <v>0.68</v>
      </c>
      <c r="L79" s="39">
        <v>0.68</v>
      </c>
      <c r="M79" s="39">
        <v>0.68</v>
      </c>
      <c r="N79" s="39">
        <v>0.68</v>
      </c>
      <c r="O79" s="39">
        <v>0.68</v>
      </c>
      <c r="P79" s="39">
        <v>0.68</v>
      </c>
      <c r="Q79" s="39">
        <v>0.68</v>
      </c>
      <c r="R79" s="39">
        <v>0.68</v>
      </c>
      <c r="S79" s="39">
        <v>0.68</v>
      </c>
      <c r="T79" s="36"/>
      <c r="U79" s="15"/>
    </row>
    <row r="80" spans="5:21" ht="15" customHeight="1">
      <c r="E80" s="16" t="s">
        <v>105</v>
      </c>
      <c r="F80" s="38" t="s">
        <v>71</v>
      </c>
      <c r="G80" s="18" t="s">
        <v>103</v>
      </c>
      <c r="H80" s="39">
        <v>0.67</v>
      </c>
      <c r="I80" s="39"/>
      <c r="J80" s="39">
        <v>0.67</v>
      </c>
      <c r="K80" s="39">
        <v>0.67</v>
      </c>
      <c r="L80" s="39">
        <v>0.67</v>
      </c>
      <c r="M80" s="39">
        <v>0.67</v>
      </c>
      <c r="N80" s="39">
        <v>0.67</v>
      </c>
      <c r="O80" s="39">
        <v>0.67</v>
      </c>
      <c r="P80" s="39">
        <v>0.67</v>
      </c>
      <c r="Q80" s="39">
        <v>0.67</v>
      </c>
      <c r="R80" s="39">
        <v>0.67</v>
      </c>
      <c r="S80" s="39">
        <v>0.67</v>
      </c>
      <c r="T80" s="36"/>
      <c r="U80" s="15"/>
    </row>
    <row r="81" spans="5:21" ht="22.5">
      <c r="E81" s="16" t="s">
        <v>106</v>
      </c>
      <c r="F81" s="37" t="s">
        <v>107</v>
      </c>
      <c r="G81" s="18" t="s">
        <v>108</v>
      </c>
      <c r="H81" s="18" t="s">
        <v>23</v>
      </c>
      <c r="I81" s="18" t="s">
        <v>23</v>
      </c>
      <c r="J81" s="18" t="s">
        <v>23</v>
      </c>
      <c r="K81" s="18" t="s">
        <v>23</v>
      </c>
      <c r="L81" s="18" t="s">
        <v>23</v>
      </c>
      <c r="M81" s="18" t="s">
        <v>23</v>
      </c>
      <c r="N81" s="18" t="s">
        <v>23</v>
      </c>
      <c r="O81" s="18" t="s">
        <v>23</v>
      </c>
      <c r="P81" s="18" t="s">
        <v>23</v>
      </c>
      <c r="Q81" s="18" t="s">
        <v>23</v>
      </c>
      <c r="R81" s="18" t="s">
        <v>23</v>
      </c>
      <c r="S81" s="18" t="s">
        <v>23</v>
      </c>
      <c r="T81" s="36"/>
      <c r="U81" s="15"/>
    </row>
    <row r="82" spans="5:21" ht="15" customHeight="1">
      <c r="E82" s="16" t="s">
        <v>109</v>
      </c>
      <c r="F82" s="38" t="s">
        <v>69</v>
      </c>
      <c r="G82" s="18" t="s">
        <v>108</v>
      </c>
      <c r="H82" s="39">
        <v>0.015</v>
      </c>
      <c r="I82" s="39"/>
      <c r="J82" s="39">
        <v>0.015</v>
      </c>
      <c r="K82" s="39">
        <v>0.015</v>
      </c>
      <c r="L82" s="39">
        <v>0.015</v>
      </c>
      <c r="M82" s="39">
        <v>0.015</v>
      </c>
      <c r="N82" s="39">
        <v>0.015</v>
      </c>
      <c r="O82" s="39">
        <v>0.015</v>
      </c>
      <c r="P82" s="39">
        <v>0.015</v>
      </c>
      <c r="Q82" s="39">
        <v>0.015</v>
      </c>
      <c r="R82" s="39">
        <v>0.015</v>
      </c>
      <c r="S82" s="39">
        <v>0.015</v>
      </c>
      <c r="T82" s="36"/>
      <c r="U82" s="15"/>
    </row>
    <row r="83" spans="5:21" ht="15" customHeight="1">
      <c r="E83" s="16" t="s">
        <v>110</v>
      </c>
      <c r="F83" s="38" t="s">
        <v>71</v>
      </c>
      <c r="G83" s="18" t="s">
        <v>108</v>
      </c>
      <c r="H83" s="39">
        <v>0.02</v>
      </c>
      <c r="I83" s="39"/>
      <c r="J83" s="39">
        <v>0.02</v>
      </c>
      <c r="K83" s="39">
        <v>0.02</v>
      </c>
      <c r="L83" s="39">
        <v>0.02</v>
      </c>
      <c r="M83" s="39">
        <v>0.02</v>
      </c>
      <c r="N83" s="39">
        <v>0.02</v>
      </c>
      <c r="O83" s="39">
        <v>0.02</v>
      </c>
      <c r="P83" s="39">
        <v>0.02</v>
      </c>
      <c r="Q83" s="39">
        <v>0.02</v>
      </c>
      <c r="R83" s="39">
        <v>0.02</v>
      </c>
      <c r="S83" s="39">
        <v>0.02</v>
      </c>
      <c r="T83" s="36"/>
      <c r="U83" s="15"/>
    </row>
    <row r="84" spans="5:21" ht="15" customHeight="1">
      <c r="E84" s="16" t="s">
        <v>111</v>
      </c>
      <c r="F84" s="37" t="s">
        <v>112</v>
      </c>
      <c r="G84" s="18" t="s">
        <v>113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8" t="s">
        <v>23</v>
      </c>
      <c r="N84" s="18" t="s">
        <v>23</v>
      </c>
      <c r="O84" s="18" t="s">
        <v>23</v>
      </c>
      <c r="P84" s="18" t="s">
        <v>23</v>
      </c>
      <c r="Q84" s="18" t="s">
        <v>23</v>
      </c>
      <c r="R84" s="18" t="s">
        <v>23</v>
      </c>
      <c r="S84" s="18" t="s">
        <v>23</v>
      </c>
      <c r="T84" s="36"/>
      <c r="U84" s="15"/>
    </row>
    <row r="85" spans="5:21" ht="15" customHeight="1">
      <c r="E85" s="16" t="s">
        <v>114</v>
      </c>
      <c r="F85" s="38" t="s">
        <v>69</v>
      </c>
      <c r="G85" s="18" t="s">
        <v>113</v>
      </c>
      <c r="H85" s="39">
        <v>2088.4</v>
      </c>
      <c r="I85" s="39"/>
      <c r="J85" s="39">
        <v>2088.4</v>
      </c>
      <c r="K85" s="39">
        <v>2088.4</v>
      </c>
      <c r="L85" s="39">
        <v>2088.4</v>
      </c>
      <c r="M85" s="39">
        <v>2088.4</v>
      </c>
      <c r="N85" s="39">
        <v>2088.4</v>
      </c>
      <c r="O85" s="39">
        <v>2088.4</v>
      </c>
      <c r="P85" s="39">
        <v>2088.4</v>
      </c>
      <c r="Q85" s="39">
        <v>2088.4</v>
      </c>
      <c r="R85" s="39">
        <v>2088.4</v>
      </c>
      <c r="S85" s="39">
        <v>2088.4</v>
      </c>
      <c r="T85" s="36"/>
      <c r="U85" s="15"/>
    </row>
    <row r="86" spans="5:21" ht="15" customHeight="1">
      <c r="E86" s="16" t="s">
        <v>115</v>
      </c>
      <c r="F86" s="38" t="s">
        <v>71</v>
      </c>
      <c r="G86" s="18" t="s">
        <v>113</v>
      </c>
      <c r="H86" s="39">
        <v>2140.7</v>
      </c>
      <c r="I86" s="39"/>
      <c r="J86" s="39">
        <v>2140.7</v>
      </c>
      <c r="K86" s="39">
        <v>2140.7</v>
      </c>
      <c r="L86" s="39">
        <v>2140.7</v>
      </c>
      <c r="M86" s="39">
        <v>2140.7</v>
      </c>
      <c r="N86" s="39">
        <v>2140.7</v>
      </c>
      <c r="O86" s="39">
        <v>2140.7</v>
      </c>
      <c r="P86" s="39">
        <v>2140.7</v>
      </c>
      <c r="Q86" s="39">
        <v>2140.7</v>
      </c>
      <c r="R86" s="39">
        <v>2140.7</v>
      </c>
      <c r="S86" s="39">
        <v>2140.7</v>
      </c>
      <c r="T86" s="36"/>
      <c r="U86" s="15"/>
    </row>
    <row r="87" spans="1:21" ht="15" customHeight="1" hidden="1">
      <c r="A87" s="25" t="s">
        <v>111</v>
      </c>
      <c r="E87" s="16" t="str">
        <f>A87</f>
        <v>9.10</v>
      </c>
      <c r="F87" s="41"/>
      <c r="G87" s="42"/>
      <c r="H87" s="18" t="s">
        <v>23</v>
      </c>
      <c r="I87" s="18" t="s">
        <v>23</v>
      </c>
      <c r="J87" s="18" t="s">
        <v>23</v>
      </c>
      <c r="K87" s="18" t="s">
        <v>23</v>
      </c>
      <c r="L87" s="18" t="s">
        <v>23</v>
      </c>
      <c r="M87" s="18" t="s">
        <v>23</v>
      </c>
      <c r="N87" s="18" t="s">
        <v>23</v>
      </c>
      <c r="O87" s="18" t="s">
        <v>23</v>
      </c>
      <c r="P87" s="18" t="s">
        <v>23</v>
      </c>
      <c r="Q87" s="18" t="s">
        <v>23</v>
      </c>
      <c r="R87" s="18" t="s">
        <v>23</v>
      </c>
      <c r="S87" s="18" t="s">
        <v>23</v>
      </c>
      <c r="T87" s="36"/>
      <c r="U87" s="15"/>
    </row>
    <row r="88" spans="1:21" ht="15" customHeight="1" hidden="1">
      <c r="A88" s="25"/>
      <c r="E88" s="43" t="str">
        <f>A87&amp;".1"</f>
        <v>9.10.1</v>
      </c>
      <c r="F88" s="38" t="s">
        <v>69</v>
      </c>
      <c r="G88" s="44" t="str">
        <f>IF(G87="","x",G87)</f>
        <v>x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6"/>
      <c r="U88" s="15"/>
    </row>
    <row r="89" spans="1:21" ht="15" customHeight="1" hidden="1">
      <c r="A89" s="25"/>
      <c r="E89" s="27" t="str">
        <f>A87&amp;".2"</f>
        <v>9.10.2</v>
      </c>
      <c r="F89" s="45" t="s">
        <v>71</v>
      </c>
      <c r="G89" s="46" t="str">
        <f>IF(G87="","x",G87)</f>
        <v>x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36"/>
      <c r="U89" s="15"/>
    </row>
    <row r="90" spans="5:21" ht="15" customHeight="1">
      <c r="E90" s="32"/>
      <c r="F90" s="34" t="s">
        <v>116</v>
      </c>
      <c r="G90" s="34"/>
      <c r="H90" s="35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6"/>
      <c r="U90" s="15"/>
    </row>
    <row r="91" spans="5:21" ht="22.5">
      <c r="E91" s="16" t="s">
        <v>17</v>
      </c>
      <c r="F91" s="17" t="s">
        <v>117</v>
      </c>
      <c r="G91" s="18" t="s">
        <v>47</v>
      </c>
      <c r="H91" s="18" t="s">
        <v>23</v>
      </c>
      <c r="I91" s="18" t="s">
        <v>23</v>
      </c>
      <c r="J91" s="18" t="s">
        <v>23</v>
      </c>
      <c r="K91" s="18" t="s">
        <v>23</v>
      </c>
      <c r="L91" s="18" t="s">
        <v>23</v>
      </c>
      <c r="M91" s="18" t="s">
        <v>23</v>
      </c>
      <c r="N91" s="18" t="s">
        <v>23</v>
      </c>
      <c r="O91" s="18" t="s">
        <v>23</v>
      </c>
      <c r="P91" s="18" t="s">
        <v>23</v>
      </c>
      <c r="Q91" s="18" t="s">
        <v>23</v>
      </c>
      <c r="R91" s="18" t="s">
        <v>23</v>
      </c>
      <c r="S91" s="18" t="s">
        <v>23</v>
      </c>
      <c r="T91" s="36"/>
      <c r="U91" s="15"/>
    </row>
    <row r="92" spans="1:21" ht="22.5">
      <c r="A92" s="25" t="s">
        <v>118</v>
      </c>
      <c r="E92" s="16" t="str">
        <f>A92</f>
        <v>10.0</v>
      </c>
      <c r="F92" s="37" t="s">
        <v>119</v>
      </c>
      <c r="G92" s="18" t="s">
        <v>47</v>
      </c>
      <c r="H92" s="24">
        <f>SUM(I92:T92)</f>
        <v>35235</v>
      </c>
      <c r="I92" s="24">
        <f aca="true" t="shared" si="13" ref="I92:S92">SUM(I93:I96)</f>
        <v>0</v>
      </c>
      <c r="J92" s="24">
        <f t="shared" si="13"/>
        <v>0</v>
      </c>
      <c r="K92" s="24">
        <f t="shared" si="13"/>
        <v>32913</v>
      </c>
      <c r="L92" s="24">
        <f t="shared" si="13"/>
        <v>0</v>
      </c>
      <c r="M92" s="24">
        <f t="shared" si="13"/>
        <v>0</v>
      </c>
      <c r="N92" s="24">
        <f t="shared" si="13"/>
        <v>2322</v>
      </c>
      <c r="O92" s="24">
        <f t="shared" si="13"/>
        <v>0</v>
      </c>
      <c r="P92" s="24">
        <f t="shared" si="13"/>
        <v>0</v>
      </c>
      <c r="Q92" s="24">
        <f t="shared" si="13"/>
        <v>0</v>
      </c>
      <c r="R92" s="24">
        <f t="shared" si="13"/>
        <v>0</v>
      </c>
      <c r="S92" s="24">
        <f t="shared" si="13"/>
        <v>0</v>
      </c>
      <c r="T92" s="36"/>
      <c r="U92" s="15"/>
    </row>
    <row r="93" spans="1:21" ht="15" customHeight="1">
      <c r="A93" s="25"/>
      <c r="E93" s="43" t="str">
        <f>A92&amp;".1"</f>
        <v>10.0.1</v>
      </c>
      <c r="F93" s="38" t="s">
        <v>120</v>
      </c>
      <c r="G93" s="18" t="s">
        <v>47</v>
      </c>
      <c r="H93" s="24">
        <f>SUM(I93:T93)</f>
        <v>1679</v>
      </c>
      <c r="I93" s="24">
        <f aca="true" t="shared" si="14" ref="I93:S96">SUMIF($F$97:$F$107,$F93,I$97:I$107)</f>
        <v>0</v>
      </c>
      <c r="J93" s="24">
        <f t="shared" si="14"/>
        <v>0</v>
      </c>
      <c r="K93" s="24">
        <f t="shared" si="14"/>
        <v>1679</v>
      </c>
      <c r="L93" s="24">
        <f t="shared" si="14"/>
        <v>0</v>
      </c>
      <c r="M93" s="24">
        <f t="shared" si="14"/>
        <v>0</v>
      </c>
      <c r="N93" s="24">
        <f t="shared" si="14"/>
        <v>0</v>
      </c>
      <c r="O93" s="24">
        <f t="shared" si="14"/>
        <v>0</v>
      </c>
      <c r="P93" s="24">
        <f t="shared" si="14"/>
        <v>0</v>
      </c>
      <c r="Q93" s="24">
        <f t="shared" si="14"/>
        <v>0</v>
      </c>
      <c r="R93" s="24">
        <f t="shared" si="14"/>
        <v>0</v>
      </c>
      <c r="S93" s="24">
        <f t="shared" si="14"/>
        <v>0</v>
      </c>
      <c r="T93" s="36"/>
      <c r="U93" s="15"/>
    </row>
    <row r="94" spans="1:21" ht="15" customHeight="1">
      <c r="A94" s="25"/>
      <c r="E94" s="43" t="str">
        <f>A92&amp;".2"</f>
        <v>10.0.2</v>
      </c>
      <c r="F94" s="38" t="s">
        <v>121</v>
      </c>
      <c r="G94" s="18" t="s">
        <v>47</v>
      </c>
      <c r="H94" s="24">
        <f>SUM(I94:T94)</f>
        <v>25997</v>
      </c>
      <c r="I94" s="24">
        <f t="shared" si="14"/>
        <v>0</v>
      </c>
      <c r="J94" s="24">
        <f t="shared" si="14"/>
        <v>0</v>
      </c>
      <c r="K94" s="24">
        <f t="shared" si="14"/>
        <v>25997</v>
      </c>
      <c r="L94" s="24">
        <f t="shared" si="14"/>
        <v>0</v>
      </c>
      <c r="M94" s="24">
        <f t="shared" si="14"/>
        <v>0</v>
      </c>
      <c r="N94" s="24">
        <f t="shared" si="14"/>
        <v>0</v>
      </c>
      <c r="O94" s="24">
        <f t="shared" si="14"/>
        <v>0</v>
      </c>
      <c r="P94" s="24">
        <f t="shared" si="14"/>
        <v>0</v>
      </c>
      <c r="Q94" s="24">
        <f t="shared" si="14"/>
        <v>0</v>
      </c>
      <c r="R94" s="24">
        <f t="shared" si="14"/>
        <v>0</v>
      </c>
      <c r="S94" s="24">
        <f t="shared" si="14"/>
        <v>0</v>
      </c>
      <c r="T94" s="36"/>
      <c r="U94" s="15"/>
    </row>
    <row r="95" spans="1:21" ht="15" customHeight="1">
      <c r="A95" s="25"/>
      <c r="E95" s="43" t="str">
        <f>A92&amp;".3"</f>
        <v>10.0.3</v>
      </c>
      <c r="F95" s="38" t="s">
        <v>122</v>
      </c>
      <c r="G95" s="18" t="s">
        <v>47</v>
      </c>
      <c r="H95" s="24">
        <f>SUM(I95:T95)</f>
        <v>7016</v>
      </c>
      <c r="I95" s="24">
        <f t="shared" si="14"/>
        <v>0</v>
      </c>
      <c r="J95" s="24">
        <f t="shared" si="14"/>
        <v>0</v>
      </c>
      <c r="K95" s="24">
        <f t="shared" si="14"/>
        <v>4694</v>
      </c>
      <c r="L95" s="24">
        <f t="shared" si="14"/>
        <v>0</v>
      </c>
      <c r="M95" s="24">
        <f t="shared" si="14"/>
        <v>0</v>
      </c>
      <c r="N95" s="24">
        <f t="shared" si="14"/>
        <v>2322</v>
      </c>
      <c r="O95" s="24">
        <f t="shared" si="14"/>
        <v>0</v>
      </c>
      <c r="P95" s="24">
        <f t="shared" si="14"/>
        <v>0</v>
      </c>
      <c r="Q95" s="24">
        <f t="shared" si="14"/>
        <v>0</v>
      </c>
      <c r="R95" s="24">
        <f t="shared" si="14"/>
        <v>0</v>
      </c>
      <c r="S95" s="24">
        <f t="shared" si="14"/>
        <v>0</v>
      </c>
      <c r="T95" s="36"/>
      <c r="U95" s="15"/>
    </row>
    <row r="96" spans="1:21" ht="15" customHeight="1">
      <c r="A96" s="25"/>
      <c r="E96" s="43" t="str">
        <f>A92&amp;".4"</f>
        <v>10.0.4</v>
      </c>
      <c r="F96" s="38" t="s">
        <v>123</v>
      </c>
      <c r="G96" s="18" t="s">
        <v>47</v>
      </c>
      <c r="H96" s="24">
        <f>SUM(I96:T96)</f>
        <v>543</v>
      </c>
      <c r="I96" s="24">
        <f t="shared" si="14"/>
        <v>0</v>
      </c>
      <c r="J96" s="24">
        <f t="shared" si="14"/>
        <v>0</v>
      </c>
      <c r="K96" s="24">
        <f t="shared" si="14"/>
        <v>543</v>
      </c>
      <c r="L96" s="24">
        <f t="shared" si="14"/>
        <v>0</v>
      </c>
      <c r="M96" s="24">
        <f t="shared" si="14"/>
        <v>0</v>
      </c>
      <c r="N96" s="24">
        <f t="shared" si="14"/>
        <v>0</v>
      </c>
      <c r="O96" s="24">
        <f t="shared" si="14"/>
        <v>0</v>
      </c>
      <c r="P96" s="24">
        <f t="shared" si="14"/>
        <v>0</v>
      </c>
      <c r="Q96" s="24">
        <f t="shared" si="14"/>
        <v>0</v>
      </c>
      <c r="R96" s="24">
        <f t="shared" si="14"/>
        <v>0</v>
      </c>
      <c r="S96" s="24">
        <f t="shared" si="14"/>
        <v>0</v>
      </c>
      <c r="T96" s="36"/>
      <c r="U96" s="15"/>
    </row>
    <row r="97" spans="1:21" ht="15" customHeight="1" hidden="1">
      <c r="A97" s="25" t="s">
        <v>118</v>
      </c>
      <c r="E97" s="16" t="str">
        <f>A97</f>
        <v>10.0</v>
      </c>
      <c r="F97" s="48"/>
      <c r="G97" s="18" t="s">
        <v>47</v>
      </c>
      <c r="H97" s="24">
        <f aca="true" t="shared" si="15" ref="H97:S97">SUM(H98:H101)</f>
        <v>0</v>
      </c>
      <c r="I97" s="24">
        <f t="shared" si="15"/>
        <v>0</v>
      </c>
      <c r="J97" s="24">
        <f t="shared" si="15"/>
        <v>0</v>
      </c>
      <c r="K97" s="24">
        <f t="shared" si="15"/>
        <v>0</v>
      </c>
      <c r="L97" s="24">
        <f t="shared" si="15"/>
        <v>0</v>
      </c>
      <c r="M97" s="24">
        <f t="shared" si="15"/>
        <v>0</v>
      </c>
      <c r="N97" s="24">
        <f t="shared" si="15"/>
        <v>0</v>
      </c>
      <c r="O97" s="24">
        <f t="shared" si="15"/>
        <v>0</v>
      </c>
      <c r="P97" s="24">
        <f t="shared" si="15"/>
        <v>0</v>
      </c>
      <c r="Q97" s="24">
        <f t="shared" si="15"/>
        <v>0</v>
      </c>
      <c r="R97" s="24">
        <f t="shared" si="15"/>
        <v>0</v>
      </c>
      <c r="S97" s="24">
        <f t="shared" si="15"/>
        <v>0</v>
      </c>
      <c r="T97" s="36"/>
      <c r="U97" s="15"/>
    </row>
    <row r="98" spans="1:21" ht="15" customHeight="1" hidden="1">
      <c r="A98" s="25"/>
      <c r="E98" s="43" t="str">
        <f>A97&amp;".1"</f>
        <v>10.0.1</v>
      </c>
      <c r="F98" s="38" t="s">
        <v>120</v>
      </c>
      <c r="G98" s="18" t="s">
        <v>47</v>
      </c>
      <c r="H98" s="24">
        <f>SUM(I98:T98)</f>
        <v>0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36"/>
      <c r="U98" s="15"/>
    </row>
    <row r="99" spans="1:21" ht="15" customHeight="1" hidden="1">
      <c r="A99" s="25"/>
      <c r="E99" s="43" t="str">
        <f>A97&amp;".2"</f>
        <v>10.0.2</v>
      </c>
      <c r="F99" s="38" t="s">
        <v>121</v>
      </c>
      <c r="G99" s="18" t="s">
        <v>47</v>
      </c>
      <c r="H99" s="24">
        <f>SUM(I99:T99)</f>
        <v>0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36"/>
      <c r="U99" s="15"/>
    </row>
    <row r="100" spans="1:21" ht="15" customHeight="1" hidden="1">
      <c r="A100" s="25"/>
      <c r="E100" s="43" t="str">
        <f>A97&amp;".3"</f>
        <v>10.0.3</v>
      </c>
      <c r="F100" s="38" t="s">
        <v>122</v>
      </c>
      <c r="G100" s="18" t="s">
        <v>47</v>
      </c>
      <c r="H100" s="24">
        <f>SUM(I100:T100)</f>
        <v>0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36"/>
      <c r="U100" s="15"/>
    </row>
    <row r="101" spans="1:21" ht="15" customHeight="1" hidden="1">
      <c r="A101" s="25"/>
      <c r="E101" s="27" t="str">
        <f>A97&amp;".4"</f>
        <v>10.0.4</v>
      </c>
      <c r="F101" s="45" t="s">
        <v>123</v>
      </c>
      <c r="G101" s="29" t="s">
        <v>47</v>
      </c>
      <c r="H101" s="30">
        <f>SUM(I101:T101)</f>
        <v>0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6"/>
      <c r="U101" s="15"/>
    </row>
    <row r="102" spans="1:21" ht="15" customHeight="1">
      <c r="A102" s="25" t="s">
        <v>124</v>
      </c>
      <c r="D102" s="9"/>
      <c r="E102" s="16" t="str">
        <f>A102</f>
        <v>10.1</v>
      </c>
      <c r="F102" s="48" t="s">
        <v>52</v>
      </c>
      <c r="G102" s="18" t="s">
        <v>47</v>
      </c>
      <c r="H102" s="24">
        <f aca="true" t="shared" si="16" ref="H102:S102">SUM(H103:H106)</f>
        <v>35235</v>
      </c>
      <c r="I102" s="24">
        <f t="shared" si="16"/>
        <v>0</v>
      </c>
      <c r="J102" s="24">
        <f t="shared" si="16"/>
        <v>0</v>
      </c>
      <c r="K102" s="24">
        <f t="shared" si="16"/>
        <v>32913</v>
      </c>
      <c r="L102" s="24">
        <f t="shared" si="16"/>
        <v>0</v>
      </c>
      <c r="M102" s="24">
        <f t="shared" si="16"/>
        <v>0</v>
      </c>
      <c r="N102" s="24">
        <f t="shared" si="16"/>
        <v>2322</v>
      </c>
      <c r="O102" s="24">
        <f t="shared" si="16"/>
        <v>0</v>
      </c>
      <c r="P102" s="24">
        <f t="shared" si="16"/>
        <v>0</v>
      </c>
      <c r="Q102" s="24">
        <f t="shared" si="16"/>
        <v>0</v>
      </c>
      <c r="R102" s="24">
        <f t="shared" si="16"/>
        <v>0</v>
      </c>
      <c r="S102" s="24">
        <f t="shared" si="16"/>
        <v>0</v>
      </c>
      <c r="T102" s="36"/>
      <c r="U102" s="15"/>
    </row>
    <row r="103" spans="1:21" ht="17.25" customHeight="1">
      <c r="A103" s="25"/>
      <c r="E103" s="43" t="str">
        <f>A102&amp;".1"</f>
        <v>10.1.1</v>
      </c>
      <c r="F103" s="38" t="s">
        <v>120</v>
      </c>
      <c r="G103" s="18" t="s">
        <v>47</v>
      </c>
      <c r="H103" s="24">
        <f>SUM(I103:T103)</f>
        <v>1679</v>
      </c>
      <c r="I103" s="49"/>
      <c r="J103" s="49">
        <v>0</v>
      </c>
      <c r="K103" s="49">
        <v>1679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36"/>
      <c r="U103" s="15"/>
    </row>
    <row r="104" spans="1:21" ht="15" customHeight="1">
      <c r="A104" s="25"/>
      <c r="E104" s="43" t="str">
        <f>A102&amp;".2"</f>
        <v>10.1.2</v>
      </c>
      <c r="F104" s="38" t="s">
        <v>121</v>
      </c>
      <c r="G104" s="18" t="s">
        <v>47</v>
      </c>
      <c r="H104" s="24">
        <f>SUM(I104:T104)</f>
        <v>25997</v>
      </c>
      <c r="I104" s="49"/>
      <c r="J104" s="49">
        <v>0</v>
      </c>
      <c r="K104" s="49">
        <v>25997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36"/>
      <c r="U104" s="15"/>
    </row>
    <row r="105" spans="1:21" ht="15" customHeight="1">
      <c r="A105" s="25"/>
      <c r="E105" s="43" t="str">
        <f>A102&amp;".3"</f>
        <v>10.1.3</v>
      </c>
      <c r="F105" s="38" t="s">
        <v>122</v>
      </c>
      <c r="G105" s="18" t="s">
        <v>47</v>
      </c>
      <c r="H105" s="24">
        <f>SUM(I105:T105)</f>
        <v>7016</v>
      </c>
      <c r="I105" s="49"/>
      <c r="J105" s="49">
        <v>0</v>
      </c>
      <c r="K105" s="49">
        <v>4694</v>
      </c>
      <c r="L105" s="49">
        <v>0</v>
      </c>
      <c r="M105" s="49">
        <v>0</v>
      </c>
      <c r="N105" s="49">
        <v>2322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36"/>
      <c r="U105" s="15"/>
    </row>
    <row r="106" spans="1:21" ht="15" customHeight="1">
      <c r="A106" s="25"/>
      <c r="E106" s="27" t="str">
        <f>A102&amp;".4"</f>
        <v>10.1.4</v>
      </c>
      <c r="F106" s="45" t="s">
        <v>123</v>
      </c>
      <c r="G106" s="29" t="s">
        <v>47</v>
      </c>
      <c r="H106" s="30">
        <f>SUM(I106:T106)</f>
        <v>543</v>
      </c>
      <c r="I106" s="31"/>
      <c r="J106" s="31">
        <v>0</v>
      </c>
      <c r="K106" s="31">
        <v>543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6"/>
      <c r="U106" s="15"/>
    </row>
    <row r="107" spans="5:21" ht="15" customHeight="1">
      <c r="E107" s="32"/>
      <c r="F107" s="34" t="s">
        <v>50</v>
      </c>
      <c r="G107" s="34"/>
      <c r="H107" s="35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6"/>
      <c r="U107" s="15"/>
    </row>
    <row r="108" spans="5:19" ht="3" customHeight="1">
      <c r="E108" s="50"/>
      <c r="F108" s="50"/>
      <c r="G108" s="50"/>
      <c r="H108" s="50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5:21" ht="11.25">
      <c r="E109" s="52" t="s">
        <v>125</v>
      </c>
      <c r="F109" s="53" t="s">
        <v>126</v>
      </c>
      <c r="G109" s="53"/>
      <c r="H109" s="54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55"/>
      <c r="U109" s="15"/>
    </row>
  </sheetData>
  <sheetProtection password="FA9C" sheet="1" objects="1" scenarios="1" formatColumns="0" formatRows="0"/>
  <mergeCells count="17">
    <mergeCell ref="A52:A54"/>
    <mergeCell ref="A87:A89"/>
    <mergeCell ref="A92:A96"/>
    <mergeCell ref="A97:A101"/>
    <mergeCell ref="A102:A106"/>
    <mergeCell ref="A33:A36"/>
    <mergeCell ref="A37:A39"/>
    <mergeCell ref="A40:A42"/>
    <mergeCell ref="A43:A45"/>
    <mergeCell ref="A46:A48"/>
    <mergeCell ref="A49:A51"/>
    <mergeCell ref="E5:H5"/>
    <mergeCell ref="E6:H6"/>
    <mergeCell ref="A19:A21"/>
    <mergeCell ref="A22:A24"/>
    <mergeCell ref="A25:A28"/>
    <mergeCell ref="A29:A32"/>
  </mergeCells>
  <dataValidations count="7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H13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S17"/>
    <dataValidation type="whole" allowBlank="1" showInputMessage="1" showErrorMessage="1" prompt="укажите год реализации инвестиционной программы" errorTitle="Ошибка" error="Введите год с 2000 по 2025!" sqref="F19 F22 F25 F29 F33 F37 F40 F43 F46 F49 F52">
      <formula1>2000</formula1>
      <formula2>2025</formula2>
    </dataValidation>
    <dataValidation type="whole" allowBlank="1" showErrorMessage="1" errorTitle="Ошибка" error="Допускается ввод только неотрицательных целых чисел!" sqref="H73:H74">
      <formula1>0</formula1>
      <formula2>9.99999999999999E+23</formula2>
    </dataValidation>
    <dataValidation type="decimal" allowBlank="1" showInputMessage="1" showErrorMessage="1" error="Введите значение от 0 до 100%" sqref="H70:S71 H67:S68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F87:G87 H14:H15 H11:S11">
      <formula1>900</formula1>
    </dataValidation>
    <dataValidation type="decimal" allowBlank="1" showErrorMessage="1" errorTitle="Ошибка" error="Допускается ввод только неотрицательных чисел!" sqref="H23:S23 H98:S101 H103:S106 H85:S86 H88:S89 H20:S20 H76:S77 H79:S80 H82:S83 H64:S65 H61:S62 H58:S59 I73:S74 H47:S47 H26:S27 H30:S31 H38:S38 H41:S41 H44:S44 H34:S35 H50:S50 H53:S53">
      <formula1>0</formula1>
      <formula2>9.99999999999999E+23</formula2>
    </dataValidation>
  </dataValidations>
  <printOptions horizontalCentered="1"/>
  <pageMargins left="0" right="0" top="0.35433070866141736" bottom="0" header="0.31496062992125984" footer="0.31496062992125984"/>
  <pageSetup fitToHeight="2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Plesovskih</dc:creator>
  <cp:keywords/>
  <dc:description/>
  <cp:lastModifiedBy>Plesovskih</cp:lastModifiedBy>
  <dcterms:created xsi:type="dcterms:W3CDTF">2018-11-02T10:12:26Z</dcterms:created>
  <dcterms:modified xsi:type="dcterms:W3CDTF">2018-11-02T10:12:38Z</dcterms:modified>
  <cp:category/>
  <cp:version/>
  <cp:contentType/>
  <cp:contentStatus/>
</cp:coreProperties>
</file>